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New folder (2)\"/>
    </mc:Choice>
  </mc:AlternateContent>
  <xr:revisionPtr revIDLastSave="0" documentId="13_ncr:1_{F014BD19-D69E-4987-A87C-D066A3D5C74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arrear" sheetId="1" r:id="rId1"/>
    <sheet name="face" sheetId="2" r:id="rId2"/>
    <sheet name="gpf employee" sheetId="3" r:id="rId3"/>
  </sheets>
  <definedNames>
    <definedName name="_xlnm._FilterDatabase" localSheetId="0" hidden="1">arrear!$A$5:$T$5</definedName>
    <definedName name="_xlnm._FilterDatabase" localSheetId="1" hidden="1">face!$A$5:$E$14</definedName>
    <definedName name="_xlnm._FilterDatabase" localSheetId="2" hidden="1">'gpf employee'!$A$5:$U$15</definedName>
  </definedNames>
  <calcPr calcId="162913"/>
</workbook>
</file>

<file path=xl/calcChain.xml><?xml version="1.0" encoding="utf-8"?>
<calcChain xmlns="http://schemas.openxmlformats.org/spreadsheetml/2006/main">
  <c r="L3" i="1" l="1"/>
  <c r="J3" i="1"/>
  <c r="A1" i="1"/>
  <c r="A1" i="3"/>
  <c r="L3" i="3"/>
  <c r="D36" i="3"/>
  <c r="D34" i="3"/>
  <c r="D32" i="3"/>
  <c r="D30" i="3"/>
  <c r="D28" i="3"/>
  <c r="D26" i="3"/>
  <c r="D24" i="3"/>
  <c r="D22" i="3"/>
  <c r="M15" i="3"/>
  <c r="I15" i="3"/>
  <c r="F15" i="3"/>
  <c r="D15" i="3"/>
  <c r="F14" i="3"/>
  <c r="H14" i="3" s="1"/>
  <c r="B14" i="3"/>
  <c r="E36" i="3" s="1"/>
  <c r="F13" i="3"/>
  <c r="H13" i="3" s="1"/>
  <c r="B13" i="3"/>
  <c r="E34" i="3" s="1"/>
  <c r="F12" i="3"/>
  <c r="H12" i="3" s="1"/>
  <c r="B12" i="3"/>
  <c r="E32" i="3" s="1"/>
  <c r="F11" i="3"/>
  <c r="H11" i="3" s="1"/>
  <c r="B11" i="3"/>
  <c r="E30" i="3" s="1"/>
  <c r="F10" i="3"/>
  <c r="H10" i="3" s="1"/>
  <c r="B10" i="3"/>
  <c r="E28" i="3" s="1"/>
  <c r="F9" i="3"/>
  <c r="H9" i="3" s="1"/>
  <c r="B9" i="3"/>
  <c r="E26" i="3" s="1"/>
  <c r="F8" i="3"/>
  <c r="H8" i="3" s="1"/>
  <c r="B8" i="3"/>
  <c r="E24" i="3" s="1"/>
  <c r="F7" i="3"/>
  <c r="H7" i="3" s="1"/>
  <c r="B7" i="3"/>
  <c r="E22" i="3" s="1"/>
  <c r="F6" i="3"/>
  <c r="H6" i="3" s="1"/>
  <c r="B6" i="3"/>
  <c r="E20" i="3" s="1"/>
  <c r="D3" i="3"/>
  <c r="D3" i="1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B19" i="2"/>
  <c r="C19" i="2"/>
  <c r="A19" i="2"/>
  <c r="F7" i="1"/>
  <c r="F8" i="1"/>
  <c r="F9" i="1"/>
  <c r="F10" i="1"/>
  <c r="F11" i="1"/>
  <c r="F12" i="1"/>
  <c r="F13" i="1"/>
  <c r="F14" i="1"/>
  <c r="F6" i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B6" i="1"/>
  <c r="E20" i="1" s="1"/>
  <c r="E19" i="2" s="1"/>
  <c r="D20" i="1"/>
  <c r="D19" i="2" s="1"/>
  <c r="M15" i="1"/>
  <c r="I15" i="1"/>
  <c r="F15" i="1"/>
  <c r="D15" i="1"/>
  <c r="E22" i="1" l="1"/>
  <c r="E21" i="2" s="1"/>
  <c r="H12" i="1"/>
  <c r="D33" i="1" s="1"/>
  <c r="D32" i="2" s="1"/>
  <c r="D32" i="1"/>
  <c r="D31" i="2" s="1"/>
  <c r="H8" i="1"/>
  <c r="D25" i="1" s="1"/>
  <c r="D24" i="2" s="1"/>
  <c r="D24" i="1"/>
  <c r="D23" i="2" s="1"/>
  <c r="H13" i="1"/>
  <c r="D35" i="1" s="1"/>
  <c r="D34" i="2" s="1"/>
  <c r="D34" i="1"/>
  <c r="D33" i="2" s="1"/>
  <c r="H9" i="1"/>
  <c r="D27" i="1" s="1"/>
  <c r="D26" i="2" s="1"/>
  <c r="D26" i="1"/>
  <c r="D25" i="2" s="1"/>
  <c r="H14" i="1"/>
  <c r="D37" i="1" s="1"/>
  <c r="D36" i="2" s="1"/>
  <c r="D36" i="1"/>
  <c r="D35" i="2" s="1"/>
  <c r="H10" i="1"/>
  <c r="J10" i="1" s="1"/>
  <c r="D28" i="1"/>
  <c r="D27" i="2" s="1"/>
  <c r="H11" i="1"/>
  <c r="D31" i="1" s="1"/>
  <c r="D30" i="2" s="1"/>
  <c r="D30" i="1"/>
  <c r="D29" i="2" s="1"/>
  <c r="H7" i="1"/>
  <c r="D23" i="1" s="1"/>
  <c r="D22" i="2" s="1"/>
  <c r="D22" i="1"/>
  <c r="D21" i="2" s="1"/>
  <c r="C7" i="3"/>
  <c r="E23" i="3" s="1"/>
  <c r="C11" i="3"/>
  <c r="E31" i="3" s="1"/>
  <c r="C9" i="3"/>
  <c r="E27" i="3" s="1"/>
  <c r="C13" i="3"/>
  <c r="E35" i="3" s="1"/>
  <c r="C6" i="3"/>
  <c r="E21" i="3" s="1"/>
  <c r="C8" i="3"/>
  <c r="E25" i="3" s="1"/>
  <c r="C10" i="3"/>
  <c r="E29" i="3" s="1"/>
  <c r="C12" i="3"/>
  <c r="E33" i="3" s="1"/>
  <c r="C14" i="3"/>
  <c r="E37" i="3" s="1"/>
  <c r="D23" i="3"/>
  <c r="J7" i="3"/>
  <c r="D27" i="3"/>
  <c r="J9" i="3"/>
  <c r="D31" i="3"/>
  <c r="J11" i="3"/>
  <c r="D35" i="3"/>
  <c r="J13" i="3"/>
  <c r="D21" i="3"/>
  <c r="H15" i="3"/>
  <c r="D25" i="3"/>
  <c r="J8" i="3"/>
  <c r="D29" i="3"/>
  <c r="J10" i="3"/>
  <c r="D33" i="3"/>
  <c r="J12" i="3"/>
  <c r="D37" i="3"/>
  <c r="J14" i="3"/>
  <c r="J6" i="3"/>
  <c r="L7" i="3"/>
  <c r="F23" i="3" s="1"/>
  <c r="L8" i="3"/>
  <c r="F25" i="3" s="1"/>
  <c r="L9" i="3"/>
  <c r="F27" i="3" s="1"/>
  <c r="L12" i="3"/>
  <c r="F33" i="3" s="1"/>
  <c r="D20" i="3"/>
  <c r="K6" i="3"/>
  <c r="K7" i="3"/>
  <c r="O7" i="3" s="1"/>
  <c r="Q7" i="3" s="1"/>
  <c r="K8" i="3"/>
  <c r="O8" i="3" s="1"/>
  <c r="Q8" i="3" s="1"/>
  <c r="K9" i="3"/>
  <c r="K10" i="3"/>
  <c r="K11" i="3"/>
  <c r="K12" i="3"/>
  <c r="O12" i="3" s="1"/>
  <c r="Q12" i="3" s="1"/>
  <c r="K13" i="3"/>
  <c r="K14" i="3"/>
  <c r="B15" i="3"/>
  <c r="K14" i="1"/>
  <c r="K13" i="1"/>
  <c r="K12" i="1"/>
  <c r="K11" i="1"/>
  <c r="K9" i="1"/>
  <c r="K7" i="1"/>
  <c r="K10" i="1"/>
  <c r="K8" i="1"/>
  <c r="K6" i="1"/>
  <c r="C14" i="1"/>
  <c r="C6" i="1"/>
  <c r="H6" i="1"/>
  <c r="D21" i="1" s="1"/>
  <c r="D20" i="2" s="1"/>
  <c r="E24" i="1"/>
  <c r="E23" i="2" s="1"/>
  <c r="E23" i="1"/>
  <c r="E22" i="2" s="1"/>
  <c r="O9" i="3" l="1"/>
  <c r="Q9" i="3" s="1"/>
  <c r="J13" i="1"/>
  <c r="F22" i="1"/>
  <c r="F20" i="1"/>
  <c r="F19" i="2" s="1"/>
  <c r="J19" i="2" s="1"/>
  <c r="J7" i="1"/>
  <c r="D29" i="1"/>
  <c r="D28" i="2" s="1"/>
  <c r="J9" i="1"/>
  <c r="J8" i="1"/>
  <c r="J12" i="1"/>
  <c r="J14" i="1"/>
  <c r="E14" i="3"/>
  <c r="E7" i="3"/>
  <c r="J11" i="1"/>
  <c r="E14" i="1"/>
  <c r="E21" i="1"/>
  <c r="E20" i="2" s="1"/>
  <c r="E10" i="3"/>
  <c r="E9" i="3"/>
  <c r="L14" i="3"/>
  <c r="F37" i="3" s="1"/>
  <c r="L10" i="3"/>
  <c r="F29" i="3" s="1"/>
  <c r="E13" i="3"/>
  <c r="E12" i="3"/>
  <c r="E11" i="3"/>
  <c r="E8" i="3"/>
  <c r="L13" i="3"/>
  <c r="F35" i="3" s="1"/>
  <c r="L11" i="3"/>
  <c r="F31" i="3" s="1"/>
  <c r="J15" i="3"/>
  <c r="L6" i="3"/>
  <c r="O6" i="3" s="1"/>
  <c r="Q6" i="3" s="1"/>
  <c r="E6" i="3"/>
  <c r="C15" i="3"/>
  <c r="F36" i="3"/>
  <c r="F34" i="3"/>
  <c r="N12" i="3"/>
  <c r="F32" i="3"/>
  <c r="F30" i="3"/>
  <c r="F28" i="3"/>
  <c r="N9" i="3"/>
  <c r="F26" i="3"/>
  <c r="N8" i="3"/>
  <c r="F24" i="3"/>
  <c r="N7" i="3"/>
  <c r="F22" i="3"/>
  <c r="K15" i="3"/>
  <c r="F20" i="3"/>
  <c r="H15" i="1"/>
  <c r="F21" i="2"/>
  <c r="J21" i="2" s="1"/>
  <c r="E6" i="1"/>
  <c r="J6" i="1"/>
  <c r="L6" i="1"/>
  <c r="O6" i="1" s="1"/>
  <c r="L7" i="1"/>
  <c r="N7" i="1" s="1"/>
  <c r="E7" i="1"/>
  <c r="F24" i="1"/>
  <c r="F23" i="2" s="1"/>
  <c r="J23" i="2" s="1"/>
  <c r="E26" i="1"/>
  <c r="E25" i="2" s="1"/>
  <c r="E9" i="1"/>
  <c r="E25" i="1"/>
  <c r="E24" i="2" s="1"/>
  <c r="L8" i="1"/>
  <c r="O8" i="1" s="1"/>
  <c r="E8" i="1"/>
  <c r="P6" i="1" l="1"/>
  <c r="P8" i="1"/>
  <c r="Q8" i="1" s="1"/>
  <c r="R8" i="1" s="1"/>
  <c r="S8" i="1" s="1"/>
  <c r="O14" i="3"/>
  <c r="Q14" i="3" s="1"/>
  <c r="O11" i="3"/>
  <c r="Q11" i="3" s="1"/>
  <c r="O10" i="3"/>
  <c r="Q10" i="3" s="1"/>
  <c r="O7" i="1"/>
  <c r="O13" i="3"/>
  <c r="Q13" i="3" s="1"/>
  <c r="F21" i="1"/>
  <c r="F20" i="2" s="1"/>
  <c r="J20" i="2" s="1"/>
  <c r="J15" i="1"/>
  <c r="N13" i="3"/>
  <c r="N14" i="3"/>
  <c r="N10" i="3"/>
  <c r="L15" i="3"/>
  <c r="F21" i="3"/>
  <c r="F38" i="3" s="1"/>
  <c r="N6" i="3"/>
  <c r="N11" i="3"/>
  <c r="E15" i="3"/>
  <c r="N6" i="1"/>
  <c r="F23" i="1"/>
  <c r="F22" i="2" s="1"/>
  <c r="J22" i="2" s="1"/>
  <c r="L9" i="1"/>
  <c r="E27" i="1"/>
  <c r="E26" i="2" s="1"/>
  <c r="F25" i="1"/>
  <c r="F24" i="2" s="1"/>
  <c r="J24" i="2" s="1"/>
  <c r="E28" i="1"/>
  <c r="E27" i="2" s="1"/>
  <c r="E10" i="1"/>
  <c r="F26" i="1"/>
  <c r="F25" i="2" s="1"/>
  <c r="J25" i="2" s="1"/>
  <c r="N8" i="1"/>
  <c r="P7" i="1" l="1"/>
  <c r="Q7" i="1" s="1"/>
  <c r="R7" i="1" s="1"/>
  <c r="S7" i="1" s="1"/>
  <c r="Q6" i="1"/>
  <c r="R6" i="1" s="1"/>
  <c r="F27" i="1"/>
  <c r="F26" i="2" s="1"/>
  <c r="J26" i="2" s="1"/>
  <c r="O9" i="1"/>
  <c r="R11" i="3"/>
  <c r="N15" i="3"/>
  <c r="R14" i="3"/>
  <c r="R12" i="3"/>
  <c r="R10" i="3"/>
  <c r="R8" i="3"/>
  <c r="R13" i="3"/>
  <c r="R9" i="3"/>
  <c r="R7" i="3"/>
  <c r="N9" i="1"/>
  <c r="F28" i="1"/>
  <c r="F27" i="2" s="1"/>
  <c r="J27" i="2" s="1"/>
  <c r="E29" i="1"/>
  <c r="E28" i="2" s="1"/>
  <c r="L10" i="1"/>
  <c r="O10" i="1" s="1"/>
  <c r="E30" i="1"/>
  <c r="E29" i="2" s="1"/>
  <c r="E11" i="1"/>
  <c r="S6" i="1" l="1"/>
  <c r="P10" i="1"/>
  <c r="Q10" i="1" s="1"/>
  <c r="P9" i="1"/>
  <c r="K21" i="2"/>
  <c r="U11" i="3"/>
  <c r="P11" i="3" s="1"/>
  <c r="L29" i="2" s="1"/>
  <c r="K19" i="2"/>
  <c r="O15" i="3"/>
  <c r="R6" i="3"/>
  <c r="U6" i="3" s="1"/>
  <c r="P6" i="3" s="1"/>
  <c r="L19" i="2" s="1"/>
  <c r="U7" i="3"/>
  <c r="P7" i="3" s="1"/>
  <c r="L21" i="2" s="1"/>
  <c r="U9" i="3"/>
  <c r="P9" i="3" s="1"/>
  <c r="L25" i="2" s="1"/>
  <c r="U13" i="3"/>
  <c r="P13" i="3" s="1"/>
  <c r="L33" i="2" s="1"/>
  <c r="U8" i="3"/>
  <c r="P8" i="3" s="1"/>
  <c r="L23" i="2" s="1"/>
  <c r="U10" i="3"/>
  <c r="P10" i="3" s="1"/>
  <c r="L27" i="2" s="1"/>
  <c r="U12" i="3"/>
  <c r="P12" i="3" s="1"/>
  <c r="L31" i="2" s="1"/>
  <c r="U14" i="3"/>
  <c r="P14" i="3" s="1"/>
  <c r="L35" i="2" s="1"/>
  <c r="E31" i="1"/>
  <c r="E30" i="2" s="1"/>
  <c r="L11" i="1"/>
  <c r="F29" i="1"/>
  <c r="F28" i="2" s="1"/>
  <c r="J28" i="2" s="1"/>
  <c r="E32" i="1"/>
  <c r="E31" i="2" s="1"/>
  <c r="F30" i="1"/>
  <c r="F29" i="2" s="1"/>
  <c r="J29" i="2" s="1"/>
  <c r="N10" i="1"/>
  <c r="Q9" i="1" l="1"/>
  <c r="R9" i="1" s="1"/>
  <c r="R10" i="1"/>
  <c r="S10" i="1" s="1"/>
  <c r="F31" i="1"/>
  <c r="F30" i="2" s="1"/>
  <c r="J30" i="2" s="1"/>
  <c r="O11" i="1"/>
  <c r="K23" i="2"/>
  <c r="L37" i="2"/>
  <c r="P15" i="3"/>
  <c r="R15" i="3"/>
  <c r="S15" i="3"/>
  <c r="E33" i="1"/>
  <c r="E32" i="2" s="1"/>
  <c r="L12" i="1"/>
  <c r="E34" i="1"/>
  <c r="E33" i="2" s="1"/>
  <c r="E13" i="1"/>
  <c r="F32" i="1"/>
  <c r="F31" i="2" s="1"/>
  <c r="J31" i="2" s="1"/>
  <c r="E12" i="1"/>
  <c r="N11" i="1"/>
  <c r="B15" i="1"/>
  <c r="S9" i="1" l="1"/>
  <c r="P11" i="1"/>
  <c r="Q11" i="1" s="1"/>
  <c r="R11" i="1" s="1"/>
  <c r="N12" i="1"/>
  <c r="O12" i="1"/>
  <c r="K25" i="2"/>
  <c r="K27" i="2"/>
  <c r="F34" i="1"/>
  <c r="F33" i="2" s="1"/>
  <c r="J33" i="2" s="1"/>
  <c r="E35" i="1"/>
  <c r="E34" i="2" s="1"/>
  <c r="L13" i="1"/>
  <c r="E36" i="1"/>
  <c r="E35" i="2" s="1"/>
  <c r="F33" i="1"/>
  <c r="F32" i="2" s="1"/>
  <c r="J32" i="2" s="1"/>
  <c r="S11" i="1" l="1"/>
  <c r="P12" i="1"/>
  <c r="Q12" i="1" s="1"/>
  <c r="F35" i="1"/>
  <c r="F34" i="2" s="1"/>
  <c r="J34" i="2" s="1"/>
  <c r="O13" i="1"/>
  <c r="E37" i="1"/>
  <c r="E36" i="2" s="1"/>
  <c r="L14" i="1"/>
  <c r="C15" i="1"/>
  <c r="F36" i="1"/>
  <c r="K15" i="1"/>
  <c r="E15" i="1"/>
  <c r="N13" i="1"/>
  <c r="R12" i="1" l="1"/>
  <c r="S12" i="1" s="1"/>
  <c r="K33" i="2"/>
  <c r="P13" i="1"/>
  <c r="Q13" i="1" s="1"/>
  <c r="N14" i="1"/>
  <c r="N15" i="1" s="1"/>
  <c r="O14" i="1"/>
  <c r="K31" i="2"/>
  <c r="K29" i="2"/>
  <c r="F35" i="2"/>
  <c r="J35" i="2" s="1"/>
  <c r="F37" i="1"/>
  <c r="F36" i="2" s="1"/>
  <c r="L15" i="1"/>
  <c r="P14" i="1" l="1"/>
  <c r="Q14" i="1" s="1"/>
  <c r="R13" i="1"/>
  <c r="K35" i="2"/>
  <c r="K37" i="2" s="1"/>
  <c r="J36" i="2"/>
  <c r="J37" i="2" s="1"/>
  <c r="F37" i="2"/>
  <c r="O15" i="1"/>
  <c r="F38" i="1"/>
  <c r="P15" i="1"/>
  <c r="S13" i="1" l="1"/>
  <c r="R15" i="1"/>
  <c r="R14" i="1"/>
  <c r="S14" i="1" s="1"/>
  <c r="S15" i="1" s="1"/>
  <c r="Q15" i="1"/>
  <c r="Q15" i="3" l="1"/>
  <c r="U15" i="3" s="1"/>
</calcChain>
</file>

<file path=xl/sharedStrings.xml><?xml version="1.0" encoding="utf-8"?>
<sst xmlns="http://schemas.openxmlformats.org/spreadsheetml/2006/main" count="117" uniqueCount="33">
  <si>
    <t>TO BE DRAWN</t>
  </si>
  <si>
    <t>ALREADY DRAWN</t>
  </si>
  <si>
    <t>Difference to be drawn</t>
  </si>
  <si>
    <t>NP</t>
  </si>
  <si>
    <t>INCOME TAX</t>
  </si>
  <si>
    <t>TOTAL</t>
  </si>
  <si>
    <t>NET</t>
  </si>
  <si>
    <t xml:space="preserve">BILL NO </t>
  </si>
  <si>
    <t>month</t>
  </si>
  <si>
    <t>BASIC</t>
  </si>
  <si>
    <t>DA</t>
  </si>
  <si>
    <t>HR</t>
  </si>
  <si>
    <t>pay month</t>
  </si>
  <si>
    <t>pay year</t>
  </si>
  <si>
    <t>ALLOWANCE</t>
  </si>
  <si>
    <t>already drawn</t>
  </si>
  <si>
    <t>effective amount</t>
  </si>
  <si>
    <t>difference</t>
  </si>
  <si>
    <t>MONTH</t>
  </si>
  <si>
    <t>BASIC WAS TO BE  DRAWN AS PER 7TH PAY</t>
  </si>
  <si>
    <t>ALREARY DRAWN AS PER 6TH PAY</t>
  </si>
  <si>
    <t>DA 7TH PAY</t>
  </si>
  <si>
    <t>DA 6TH PAY</t>
  </si>
  <si>
    <t>PAN NO-</t>
  </si>
  <si>
    <t>NAME OF EMPLOYEE-</t>
  </si>
  <si>
    <t>NAME OF OFFICE-</t>
  </si>
  <si>
    <t>EMPLOYEE ID-</t>
  </si>
  <si>
    <t>7th pay fixation arrear Third Installment</t>
  </si>
  <si>
    <t>Name of employee-</t>
  </si>
  <si>
    <t>Data to be uploaded on Paymanager</t>
  </si>
  <si>
    <t>GPF</t>
  </si>
  <si>
    <t>DEDUCTIONS</t>
  </si>
  <si>
    <t>RAJTEACHERS.IN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</si>
</sst>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17" fontId="0" fillId="0" borderId="10" xfId="0" applyNumberFormat="1" applyBorder="1" applyProtection="1">
      <protection hidden="1"/>
    </xf>
    <xf numFmtId="0" fontId="0" fillId="2" borderId="11" xfId="0" applyFill="1" applyBorder="1" applyProtection="1"/>
    <xf numFmtId="17" fontId="0" fillId="0" borderId="17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0" fillId="0" borderId="11" xfId="0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1" fontId="3" fillId="0" borderId="11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0" borderId="1" xfId="0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/>
    </xf>
    <xf numFmtId="0" fontId="0" fillId="4" borderId="3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9" fontId="0" fillId="4" borderId="11" xfId="0" applyNumberFormat="1" applyFill="1" applyBorder="1" applyAlignment="1" applyProtection="1">
      <alignment horizontal="center"/>
      <protection locked="0"/>
    </xf>
    <xf numFmtId="17" fontId="0" fillId="4" borderId="1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2" xfId="0" applyFill="1" applyBorder="1" applyAlignment="1" applyProtection="1">
      <alignment horizontal="center" wrapText="1"/>
      <protection hidden="1"/>
    </xf>
    <xf numFmtId="0" fontId="0" fillId="5" borderId="3" xfId="0" applyFill="1" applyBorder="1" applyAlignment="1" applyProtection="1">
      <alignment horizontal="center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3" fillId="5" borderId="3" xfId="0" applyFont="1" applyFill="1" applyBorder="1" applyAlignment="1" applyProtection="1">
      <alignment horizontal="center" wrapText="1"/>
      <protection hidden="1"/>
    </xf>
    <xf numFmtId="0" fontId="0" fillId="5" borderId="25" xfId="0" applyFill="1" applyBorder="1" applyAlignment="1" applyProtection="1">
      <alignment horizontal="center" wrapText="1"/>
      <protection hidden="1"/>
    </xf>
    <xf numFmtId="0" fontId="0" fillId="5" borderId="13" xfId="0" applyFill="1" applyBorder="1" applyAlignment="1" applyProtection="1">
      <alignment horizontal="center" wrapText="1"/>
      <protection hidden="1"/>
    </xf>
    <xf numFmtId="0" fontId="0" fillId="5" borderId="11" xfId="0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0" borderId="11" xfId="0" applyBorder="1"/>
    <xf numFmtId="0" fontId="0" fillId="3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23" xfId="0" applyBorder="1" applyProtection="1">
      <protection hidden="1"/>
    </xf>
    <xf numFmtId="1" fontId="0" fillId="0" borderId="11" xfId="0" applyNumberFormat="1" applyBorder="1" applyProtection="1">
      <protection hidden="1"/>
    </xf>
    <xf numFmtId="1" fontId="0" fillId="0" borderId="12" xfId="0" applyNumberFormat="1" applyBorder="1" applyProtection="1">
      <protection hidden="1"/>
    </xf>
    <xf numFmtId="1" fontId="1" fillId="0" borderId="20" xfId="0" applyNumberFormat="1" applyFont="1" applyBorder="1" applyProtection="1">
      <protection hidden="1"/>
    </xf>
    <xf numFmtId="0" fontId="0" fillId="0" borderId="11" xfId="0" applyBorder="1" applyProtection="1">
      <protection hidden="1"/>
    </xf>
    <xf numFmtId="1" fontId="0" fillId="2" borderId="11" xfId="0" applyNumberFormat="1" applyFill="1" applyBorder="1" applyProtection="1"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center" wrapText="1"/>
      <protection hidden="1"/>
    </xf>
    <xf numFmtId="9" fontId="0" fillId="0" borderId="7" xfId="0" applyNumberForma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2" fillId="0" borderId="7" xfId="0" applyFont="1" applyBorder="1" applyAlignment="1" applyProtection="1">
      <alignment horizontal="center" textRotation="90" wrapText="1"/>
      <protection hidden="1"/>
    </xf>
    <xf numFmtId="0" fontId="2" fillId="0" borderId="14" xfId="0" applyFont="1" applyBorder="1" applyAlignment="1" applyProtection="1">
      <alignment horizontal="center" textRotation="90" wrapText="1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textRotation="90" wrapText="1"/>
      <protection hidden="1"/>
    </xf>
    <xf numFmtId="0" fontId="2" fillId="0" borderId="15" xfId="0" applyFont="1" applyBorder="1" applyAlignment="1" applyProtection="1">
      <alignment horizontal="center" textRotation="90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16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9" fontId="0" fillId="5" borderId="11" xfId="0" applyNumberFormat="1" applyFill="1" applyBorder="1" applyAlignment="1">
      <alignment horizontal="center"/>
    </xf>
    <xf numFmtId="0" fontId="0" fillId="4" borderId="34" xfId="0" applyFill="1" applyBorder="1" applyAlignment="1">
      <alignment horizontal="center" wrapText="1"/>
    </xf>
    <xf numFmtId="0" fontId="0" fillId="4" borderId="35" xfId="0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17" fontId="4" fillId="5" borderId="30" xfId="0" applyNumberFormat="1" applyFont="1" applyFill="1" applyBorder="1" applyAlignment="1">
      <alignment horizontal="center"/>
    </xf>
    <xf numFmtId="17" fontId="4" fillId="5" borderId="31" xfId="0" applyNumberFormat="1" applyFont="1" applyFill="1" applyBorder="1" applyAlignment="1">
      <alignment horizontal="center"/>
    </xf>
    <xf numFmtId="17" fontId="4" fillId="5" borderId="32" xfId="0" applyNumberFormat="1" applyFont="1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9" fontId="0" fillId="0" borderId="7" xfId="0" applyNumberForma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textRotation="90" wrapText="1"/>
    </xf>
    <xf numFmtId="0" fontId="2" fillId="0" borderId="8" xfId="0" applyFont="1" applyBorder="1" applyAlignment="1" applyProtection="1">
      <alignment horizontal="center" textRotation="90" wrapText="1"/>
    </xf>
    <xf numFmtId="0" fontId="0" fillId="0" borderId="9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textRotation="90" wrapText="1"/>
    </xf>
    <xf numFmtId="0" fontId="2" fillId="0" borderId="15" xfId="0" applyFont="1" applyBorder="1" applyAlignment="1" applyProtection="1">
      <alignment horizontal="center" textRotation="90" wrapText="1"/>
    </xf>
    <xf numFmtId="0" fontId="0" fillId="0" borderId="16" xfId="0" applyBorder="1" applyAlignment="1" applyProtection="1">
      <alignment horizontal="center" wrapText="1"/>
    </xf>
    <xf numFmtId="0" fontId="0" fillId="0" borderId="11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1" fillId="0" borderId="20" xfId="0" applyFont="1" applyBorder="1" applyProtection="1"/>
    <xf numFmtId="0" fontId="0" fillId="0" borderId="23" xfId="0" applyBorder="1" applyProtection="1"/>
    <xf numFmtId="0" fontId="0" fillId="0" borderId="11" xfId="0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9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8.5703125" style="1" customWidth="1"/>
    <col min="2" max="2" width="7.7109375" style="1" customWidth="1"/>
    <col min="3" max="3" width="6.85546875" style="1" customWidth="1"/>
    <col min="4" max="4" width="5.7109375" style="1" customWidth="1"/>
    <col min="5" max="6" width="7.5703125" style="1" customWidth="1"/>
    <col min="7" max="7" width="2.140625" style="1" customWidth="1"/>
    <col min="8" max="8" width="8.42578125" style="1" customWidth="1"/>
    <col min="9" max="9" width="4.85546875" style="1" customWidth="1"/>
    <col min="10" max="10" width="7" style="1" customWidth="1"/>
    <col min="11" max="11" width="7.28515625" style="1" customWidth="1"/>
    <col min="12" max="12" width="7.85546875" style="1" customWidth="1"/>
    <col min="13" max="13" width="6" style="1" customWidth="1"/>
    <col min="14" max="14" width="7.5703125" style="1" customWidth="1"/>
    <col min="15" max="15" width="6.42578125" style="1" customWidth="1"/>
    <col min="16" max="16" width="6.7109375" style="1" customWidth="1"/>
    <col min="17" max="17" width="6.5703125" style="1" customWidth="1"/>
    <col min="18" max="18" width="5.85546875" style="1" customWidth="1"/>
    <col min="19" max="19" width="6.85546875" style="1" customWidth="1"/>
    <col min="20" max="20" width="8.140625" style="1" customWidth="1"/>
    <col min="21" max="16384" width="9.140625" style="1"/>
  </cols>
  <sheetData>
    <row r="1" spans="1:20" x14ac:dyDescent="0.25">
      <c r="A1" s="75">
        <f>face!C1</f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5.75" thickBot="1" x14ac:dyDescent="0.3">
      <c r="A3" s="76" t="s">
        <v>28</v>
      </c>
      <c r="B3" s="76"/>
      <c r="C3" s="76"/>
      <c r="D3" s="77">
        <f>face!C1</f>
        <v>0</v>
      </c>
      <c r="E3" s="77"/>
      <c r="F3" s="77"/>
      <c r="G3" s="77"/>
      <c r="H3" s="77"/>
      <c r="I3" s="77"/>
      <c r="J3" s="19" t="str">
        <f>face!A4</f>
        <v>EMPLOYEE ID-</v>
      </c>
      <c r="K3" s="19"/>
      <c r="L3" s="19">
        <f>face!C4</f>
        <v>0</v>
      </c>
      <c r="M3" s="19"/>
      <c r="N3" s="19"/>
      <c r="O3" s="19"/>
      <c r="P3" s="19"/>
      <c r="Q3" s="19"/>
      <c r="R3" s="19"/>
      <c r="S3" s="19"/>
    </row>
    <row r="4" spans="1:20" s="3" customFormat="1" ht="42" customHeight="1" x14ac:dyDescent="0.25">
      <c r="A4" s="2"/>
      <c r="B4" s="53" t="s">
        <v>0</v>
      </c>
      <c r="C4" s="53"/>
      <c r="D4" s="53"/>
      <c r="E4" s="53"/>
      <c r="F4" s="54" t="s">
        <v>1</v>
      </c>
      <c r="G4" s="55"/>
      <c r="H4" s="55"/>
      <c r="I4" s="55"/>
      <c r="J4" s="56"/>
      <c r="K4" s="53" t="s">
        <v>2</v>
      </c>
      <c r="L4" s="53"/>
      <c r="M4" s="53"/>
      <c r="N4" s="53"/>
      <c r="O4" s="57">
        <v>0.3</v>
      </c>
      <c r="P4" s="59" t="s">
        <v>3</v>
      </c>
      <c r="Q4" s="59" t="s">
        <v>4</v>
      </c>
      <c r="R4" s="59" t="s">
        <v>5</v>
      </c>
      <c r="S4" s="63" t="s">
        <v>6</v>
      </c>
      <c r="T4" s="65" t="s">
        <v>7</v>
      </c>
    </row>
    <row r="5" spans="1:20" x14ac:dyDescent="0.25">
      <c r="A5" s="4" t="s">
        <v>8</v>
      </c>
      <c r="B5" s="5" t="s">
        <v>9</v>
      </c>
      <c r="C5" s="5" t="s">
        <v>10</v>
      </c>
      <c r="D5" s="5" t="s">
        <v>11</v>
      </c>
      <c r="E5" s="5" t="s">
        <v>5</v>
      </c>
      <c r="F5" s="67" t="s">
        <v>9</v>
      </c>
      <c r="G5" s="68"/>
      <c r="H5" s="5" t="s">
        <v>10</v>
      </c>
      <c r="I5" s="5" t="s">
        <v>11</v>
      </c>
      <c r="J5" s="5" t="s">
        <v>5</v>
      </c>
      <c r="K5" s="5" t="s">
        <v>9</v>
      </c>
      <c r="L5" s="5" t="s">
        <v>10</v>
      </c>
      <c r="M5" s="5" t="s">
        <v>11</v>
      </c>
      <c r="N5" s="5" t="s">
        <v>5</v>
      </c>
      <c r="O5" s="58"/>
      <c r="P5" s="60"/>
      <c r="Q5" s="60"/>
      <c r="R5" s="60"/>
      <c r="S5" s="64"/>
      <c r="T5" s="66"/>
    </row>
    <row r="6" spans="1:20" x14ac:dyDescent="0.25">
      <c r="A6" s="6">
        <v>42736</v>
      </c>
      <c r="B6" s="45">
        <f>face!B6</f>
        <v>0</v>
      </c>
      <c r="C6" s="5">
        <f>ROUND(B6*face!D6,0)</f>
        <v>0</v>
      </c>
      <c r="D6" s="5">
        <v>0</v>
      </c>
      <c r="E6" s="5">
        <f>B6+C6</f>
        <v>0</v>
      </c>
      <c r="F6" s="61">
        <f>face!C6</f>
        <v>0</v>
      </c>
      <c r="G6" s="62"/>
      <c r="H6" s="16">
        <f>ROUND(F6*face!E6,0)</f>
        <v>0</v>
      </c>
      <c r="I6" s="5">
        <v>0</v>
      </c>
      <c r="J6" s="5">
        <f>F6+H6</f>
        <v>0</v>
      </c>
      <c r="K6" s="5">
        <f>ROUND(B6-F6,0)</f>
        <v>0</v>
      </c>
      <c r="L6" s="5">
        <f>ROUND(C6-H6,0)</f>
        <v>0</v>
      </c>
      <c r="M6" s="5">
        <v>0</v>
      </c>
      <c r="N6" s="5">
        <f>K6+L6</f>
        <v>0</v>
      </c>
      <c r="O6" s="43">
        <f>ROUND(K6/100*30,0)+ROUND(L6/100*30,0)</f>
        <v>0</v>
      </c>
      <c r="P6" s="45">
        <f>ROUND(O6/100*10,0)</f>
        <v>0</v>
      </c>
      <c r="Q6" s="52">
        <f>ROUND((O6-P6)/100*10,)</f>
        <v>0</v>
      </c>
      <c r="R6" s="48">
        <f>P6+Q6</f>
        <v>0</v>
      </c>
      <c r="S6" s="49">
        <f>O6-R6</f>
        <v>0</v>
      </c>
      <c r="T6" s="46"/>
    </row>
    <row r="7" spans="1:20" x14ac:dyDescent="0.25">
      <c r="A7" s="6">
        <v>42767</v>
      </c>
      <c r="B7" s="45">
        <f>face!B7</f>
        <v>0</v>
      </c>
      <c r="C7" s="5">
        <f>ROUND(B7*face!D7,0)</f>
        <v>0</v>
      </c>
      <c r="D7" s="5">
        <v>0</v>
      </c>
      <c r="E7" s="5">
        <f t="shared" ref="E7:E13" si="0">B7+C7</f>
        <v>0</v>
      </c>
      <c r="F7" s="61">
        <f>face!C7</f>
        <v>0</v>
      </c>
      <c r="G7" s="62"/>
      <c r="H7" s="16">
        <f>ROUND(F7*face!E7,0)</f>
        <v>0</v>
      </c>
      <c r="I7" s="5">
        <v>0</v>
      </c>
      <c r="J7" s="5">
        <f t="shared" ref="J7:J14" si="1">G7+H7</f>
        <v>0</v>
      </c>
      <c r="K7" s="5">
        <f t="shared" ref="K7:K14" si="2">ROUND(B7-F7,0)</f>
        <v>0</v>
      </c>
      <c r="L7" s="5">
        <f t="shared" ref="L7:L14" si="3">ROUND(C7-H7,0)</f>
        <v>0</v>
      </c>
      <c r="M7" s="5">
        <v>0</v>
      </c>
      <c r="N7" s="5">
        <f t="shared" ref="N7:N14" si="4">K7+L7</f>
        <v>0</v>
      </c>
      <c r="O7" s="43">
        <f t="shared" ref="O7:O14" si="5">ROUND(K7/100*30,0)+ROUND(L7/100*30,0)</f>
        <v>0</v>
      </c>
      <c r="P7" s="45">
        <f t="shared" ref="P7:P14" si="6">ROUND(O7/100*10,0)</f>
        <v>0</v>
      </c>
      <c r="Q7" s="52">
        <f t="shared" ref="Q7:Q14" si="7">ROUND((O7-P7)/100*10,)</f>
        <v>0</v>
      </c>
      <c r="R7" s="48">
        <f t="shared" ref="R7:R14" si="8">P7+Q7</f>
        <v>0</v>
      </c>
      <c r="S7" s="49">
        <f t="shared" ref="S7:S14" si="9">O7-R7</f>
        <v>0</v>
      </c>
      <c r="T7" s="46"/>
    </row>
    <row r="8" spans="1:20" x14ac:dyDescent="0.25">
      <c r="A8" s="6">
        <v>42795</v>
      </c>
      <c r="B8" s="45">
        <f>face!B8</f>
        <v>0</v>
      </c>
      <c r="C8" s="5">
        <f>ROUND(B8*face!D8,0)</f>
        <v>0</v>
      </c>
      <c r="D8" s="5">
        <v>0</v>
      </c>
      <c r="E8" s="5">
        <f t="shared" si="0"/>
        <v>0</v>
      </c>
      <c r="F8" s="61">
        <f>face!C8</f>
        <v>0</v>
      </c>
      <c r="G8" s="62"/>
      <c r="H8" s="16">
        <f>ROUND(F8*face!E8,0)</f>
        <v>0</v>
      </c>
      <c r="I8" s="5">
        <v>0</v>
      </c>
      <c r="J8" s="5">
        <f t="shared" si="1"/>
        <v>0</v>
      </c>
      <c r="K8" s="5">
        <f t="shared" si="2"/>
        <v>0</v>
      </c>
      <c r="L8" s="5">
        <f t="shared" si="3"/>
        <v>0</v>
      </c>
      <c r="M8" s="5">
        <v>0</v>
      </c>
      <c r="N8" s="5">
        <f t="shared" si="4"/>
        <v>0</v>
      </c>
      <c r="O8" s="43">
        <f t="shared" si="5"/>
        <v>0</v>
      </c>
      <c r="P8" s="45">
        <f t="shared" si="6"/>
        <v>0</v>
      </c>
      <c r="Q8" s="52">
        <f t="shared" si="7"/>
        <v>0</v>
      </c>
      <c r="R8" s="48">
        <f t="shared" si="8"/>
        <v>0</v>
      </c>
      <c r="S8" s="49">
        <f t="shared" si="9"/>
        <v>0</v>
      </c>
      <c r="T8" s="46"/>
    </row>
    <row r="9" spans="1:20" x14ac:dyDescent="0.25">
      <c r="A9" s="6">
        <v>42826</v>
      </c>
      <c r="B9" s="45">
        <f>face!B9</f>
        <v>0</v>
      </c>
      <c r="C9" s="5">
        <f>ROUND(B9*face!D9,0)</f>
        <v>0</v>
      </c>
      <c r="D9" s="5">
        <v>0</v>
      </c>
      <c r="E9" s="5">
        <f t="shared" si="0"/>
        <v>0</v>
      </c>
      <c r="F9" s="61">
        <f>face!C9</f>
        <v>0</v>
      </c>
      <c r="G9" s="62"/>
      <c r="H9" s="16">
        <f>ROUND(F9*face!E9,0)</f>
        <v>0</v>
      </c>
      <c r="I9" s="5"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5">
        <v>0</v>
      </c>
      <c r="N9" s="5">
        <f t="shared" si="4"/>
        <v>0</v>
      </c>
      <c r="O9" s="43">
        <f t="shared" si="5"/>
        <v>0</v>
      </c>
      <c r="P9" s="45">
        <f t="shared" si="6"/>
        <v>0</v>
      </c>
      <c r="Q9" s="52">
        <f t="shared" si="7"/>
        <v>0</v>
      </c>
      <c r="R9" s="48">
        <f t="shared" si="8"/>
        <v>0</v>
      </c>
      <c r="S9" s="49">
        <f t="shared" si="9"/>
        <v>0</v>
      </c>
      <c r="T9" s="46"/>
    </row>
    <row r="10" spans="1:20" x14ac:dyDescent="0.25">
      <c r="A10" s="6">
        <v>42856</v>
      </c>
      <c r="B10" s="45">
        <f>face!B10</f>
        <v>0</v>
      </c>
      <c r="C10" s="5">
        <f>ROUND(B10*face!D10,0)</f>
        <v>0</v>
      </c>
      <c r="D10" s="5">
        <v>0</v>
      </c>
      <c r="E10" s="5">
        <f t="shared" si="0"/>
        <v>0</v>
      </c>
      <c r="F10" s="61">
        <f>face!C10</f>
        <v>0</v>
      </c>
      <c r="G10" s="62"/>
      <c r="H10" s="16">
        <f>ROUND(F10*face!E10,0)</f>
        <v>0</v>
      </c>
      <c r="I10" s="5"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v>0</v>
      </c>
      <c r="N10" s="5">
        <f t="shared" si="4"/>
        <v>0</v>
      </c>
      <c r="O10" s="43">
        <f t="shared" si="5"/>
        <v>0</v>
      </c>
      <c r="P10" s="45">
        <f t="shared" si="6"/>
        <v>0</v>
      </c>
      <c r="Q10" s="52">
        <f t="shared" si="7"/>
        <v>0</v>
      </c>
      <c r="R10" s="48">
        <f t="shared" si="8"/>
        <v>0</v>
      </c>
      <c r="S10" s="49">
        <f t="shared" si="9"/>
        <v>0</v>
      </c>
      <c r="T10" s="46"/>
    </row>
    <row r="11" spans="1:20" x14ac:dyDescent="0.25">
      <c r="A11" s="6">
        <v>42887</v>
      </c>
      <c r="B11" s="45">
        <f>face!B11</f>
        <v>0</v>
      </c>
      <c r="C11" s="5">
        <f>ROUND(B11*face!D11,0)</f>
        <v>0</v>
      </c>
      <c r="D11" s="5">
        <v>0</v>
      </c>
      <c r="E11" s="5">
        <f t="shared" si="0"/>
        <v>0</v>
      </c>
      <c r="F11" s="61">
        <f>face!C11</f>
        <v>0</v>
      </c>
      <c r="G11" s="62"/>
      <c r="H11" s="16">
        <f>ROUND(F11*face!E11,0)</f>
        <v>0</v>
      </c>
      <c r="I11" s="5"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v>0</v>
      </c>
      <c r="N11" s="5">
        <f t="shared" si="4"/>
        <v>0</v>
      </c>
      <c r="O11" s="43">
        <f t="shared" si="5"/>
        <v>0</v>
      </c>
      <c r="P11" s="45">
        <f t="shared" si="6"/>
        <v>0</v>
      </c>
      <c r="Q11" s="52">
        <f t="shared" si="7"/>
        <v>0</v>
      </c>
      <c r="R11" s="48">
        <f t="shared" si="8"/>
        <v>0</v>
      </c>
      <c r="S11" s="49">
        <f t="shared" si="9"/>
        <v>0</v>
      </c>
      <c r="T11" s="46"/>
    </row>
    <row r="12" spans="1:20" x14ac:dyDescent="0.25">
      <c r="A12" s="6">
        <v>42917</v>
      </c>
      <c r="B12" s="45">
        <f>face!B12</f>
        <v>0</v>
      </c>
      <c r="C12" s="5">
        <f>ROUND(B12*face!D12,0)</f>
        <v>0</v>
      </c>
      <c r="D12" s="5">
        <v>0</v>
      </c>
      <c r="E12" s="5">
        <f t="shared" si="0"/>
        <v>0</v>
      </c>
      <c r="F12" s="61">
        <f>face!C12</f>
        <v>0</v>
      </c>
      <c r="G12" s="62"/>
      <c r="H12" s="16">
        <f>ROUND(F12*face!E12,0)</f>
        <v>0</v>
      </c>
      <c r="I12" s="5"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5">
        <v>0</v>
      </c>
      <c r="N12" s="5">
        <f t="shared" si="4"/>
        <v>0</v>
      </c>
      <c r="O12" s="43">
        <f t="shared" si="5"/>
        <v>0</v>
      </c>
      <c r="P12" s="45">
        <f t="shared" si="6"/>
        <v>0</v>
      </c>
      <c r="Q12" s="52">
        <f t="shared" si="7"/>
        <v>0</v>
      </c>
      <c r="R12" s="48">
        <f t="shared" si="8"/>
        <v>0</v>
      </c>
      <c r="S12" s="49">
        <f t="shared" si="9"/>
        <v>0</v>
      </c>
      <c r="T12" s="46"/>
    </row>
    <row r="13" spans="1:20" x14ac:dyDescent="0.25">
      <c r="A13" s="6">
        <v>42948</v>
      </c>
      <c r="B13" s="45">
        <f>face!B13</f>
        <v>0</v>
      </c>
      <c r="C13" s="5">
        <f>ROUND(B13*face!D13,0)</f>
        <v>0</v>
      </c>
      <c r="D13" s="5">
        <v>0</v>
      </c>
      <c r="E13" s="5">
        <f t="shared" si="0"/>
        <v>0</v>
      </c>
      <c r="F13" s="61">
        <f>face!C13</f>
        <v>0</v>
      </c>
      <c r="G13" s="62"/>
      <c r="H13" s="16">
        <f>ROUND(F13*face!E13,0)</f>
        <v>0</v>
      </c>
      <c r="I13" s="5"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5">
        <v>0</v>
      </c>
      <c r="N13" s="5">
        <f t="shared" si="4"/>
        <v>0</v>
      </c>
      <c r="O13" s="43">
        <f t="shared" si="5"/>
        <v>0</v>
      </c>
      <c r="P13" s="45">
        <f t="shared" si="6"/>
        <v>0</v>
      </c>
      <c r="Q13" s="52">
        <f t="shared" si="7"/>
        <v>0</v>
      </c>
      <c r="R13" s="48">
        <f t="shared" si="8"/>
        <v>0</v>
      </c>
      <c r="S13" s="49">
        <f t="shared" si="9"/>
        <v>0</v>
      </c>
      <c r="T13" s="46"/>
    </row>
    <row r="14" spans="1:20" ht="15.75" thickBot="1" x14ac:dyDescent="0.3">
      <c r="A14" s="8">
        <v>42979</v>
      </c>
      <c r="B14" s="45">
        <f>face!B14</f>
        <v>0</v>
      </c>
      <c r="C14" s="5">
        <f>ROUND(B14*face!D14,0)</f>
        <v>0</v>
      </c>
      <c r="D14" s="9">
        <v>0</v>
      </c>
      <c r="E14" s="5">
        <f>B14+C14</f>
        <v>0</v>
      </c>
      <c r="F14" s="61">
        <f>face!C14</f>
        <v>0</v>
      </c>
      <c r="G14" s="62"/>
      <c r="H14" s="16">
        <f>ROUND(F14*face!E14,0)</f>
        <v>0</v>
      </c>
      <c r="I14" s="9"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9">
        <v>0</v>
      </c>
      <c r="N14" s="5">
        <f t="shared" si="4"/>
        <v>0</v>
      </c>
      <c r="O14" s="43">
        <f t="shared" si="5"/>
        <v>0</v>
      </c>
      <c r="P14" s="45">
        <f t="shared" si="6"/>
        <v>0</v>
      </c>
      <c r="Q14" s="52">
        <f t="shared" si="7"/>
        <v>0</v>
      </c>
      <c r="R14" s="48">
        <f t="shared" si="8"/>
        <v>0</v>
      </c>
      <c r="S14" s="49">
        <f t="shared" si="9"/>
        <v>0</v>
      </c>
      <c r="T14" s="46"/>
    </row>
    <row r="15" spans="1:20" ht="15.75" thickBot="1" x14ac:dyDescent="0.3">
      <c r="A15" s="10" t="s">
        <v>5</v>
      </c>
      <c r="B15" s="11">
        <f>SUM(B6:B14)</f>
        <v>0</v>
      </c>
      <c r="C15" s="11">
        <f>SUM(C6:C14)</f>
        <v>0</v>
      </c>
      <c r="D15" s="11">
        <f>SUM(D6:D14)</f>
        <v>0</v>
      </c>
      <c r="E15" s="11">
        <f>SUM(E6:E14)</f>
        <v>0</v>
      </c>
      <c r="F15" s="70">
        <f>SUM(G6:G14)</f>
        <v>0</v>
      </c>
      <c r="G15" s="71"/>
      <c r="H15" s="11">
        <f t="shared" ref="H15:O15" si="10">SUM(H6:H14)</f>
        <v>0</v>
      </c>
      <c r="I15" s="11">
        <f t="shared" si="10"/>
        <v>0</v>
      </c>
      <c r="J15" s="11">
        <f t="shared" si="10"/>
        <v>0</v>
      </c>
      <c r="K15" s="11">
        <f t="shared" si="10"/>
        <v>0</v>
      </c>
      <c r="L15" s="11">
        <f t="shared" si="10"/>
        <v>0</v>
      </c>
      <c r="M15" s="11">
        <f t="shared" si="10"/>
        <v>0</v>
      </c>
      <c r="N15" s="11">
        <f t="shared" si="10"/>
        <v>0</v>
      </c>
      <c r="O15" s="11">
        <f t="shared" si="10"/>
        <v>0</v>
      </c>
      <c r="P15" s="11">
        <f t="shared" ref="P15" si="11">SUM(P6:P14)</f>
        <v>0</v>
      </c>
      <c r="Q15" s="11">
        <f>SUM(Q6:Q14)</f>
        <v>0</v>
      </c>
      <c r="R15" s="50">
        <f>SUM(R6:R14)</f>
        <v>0</v>
      </c>
      <c r="S15" s="50">
        <f>SUM(S6:S14)</f>
        <v>0</v>
      </c>
      <c r="T15" s="47"/>
    </row>
    <row r="19" spans="1:7" s="3" customFormat="1" ht="51.75" hidden="1" x14ac:dyDescent="0.25">
      <c r="A19" s="12" t="s">
        <v>12</v>
      </c>
      <c r="B19" s="12" t="s">
        <v>13</v>
      </c>
      <c r="C19" s="13" t="s">
        <v>14</v>
      </c>
      <c r="D19" s="14" t="s">
        <v>15</v>
      </c>
      <c r="E19" s="14" t="s">
        <v>16</v>
      </c>
      <c r="F19" s="72" t="s">
        <v>17</v>
      </c>
      <c r="G19" s="72"/>
    </row>
    <row r="20" spans="1:7" hidden="1" x14ac:dyDescent="0.25">
      <c r="A20" s="5">
        <v>1</v>
      </c>
      <c r="B20" s="5">
        <v>2017</v>
      </c>
      <c r="C20" s="5" t="s">
        <v>9</v>
      </c>
      <c r="D20" s="5">
        <f>F6</f>
        <v>0</v>
      </c>
      <c r="E20" s="5">
        <f>B6</f>
        <v>0</v>
      </c>
      <c r="F20" s="69">
        <f>K6</f>
        <v>0</v>
      </c>
      <c r="G20" s="73"/>
    </row>
    <row r="21" spans="1:7" hidden="1" x14ac:dyDescent="0.25">
      <c r="A21" s="5">
        <v>1</v>
      </c>
      <c r="B21" s="5">
        <v>2017</v>
      </c>
      <c r="C21" s="5" t="s">
        <v>10</v>
      </c>
      <c r="D21" s="5">
        <f>H6</f>
        <v>0</v>
      </c>
      <c r="E21" s="5">
        <f>C6</f>
        <v>0</v>
      </c>
      <c r="F21" s="69">
        <f>L6</f>
        <v>0</v>
      </c>
      <c r="G21" s="69"/>
    </row>
    <row r="22" spans="1:7" hidden="1" x14ac:dyDescent="0.25">
      <c r="A22" s="5">
        <v>2</v>
      </c>
      <c r="B22" s="5">
        <v>2017</v>
      </c>
      <c r="C22" s="5" t="s">
        <v>9</v>
      </c>
      <c r="D22" s="5">
        <f>F7</f>
        <v>0</v>
      </c>
      <c r="E22" s="5">
        <f>B7</f>
        <v>0</v>
      </c>
      <c r="F22" s="69">
        <f>K7</f>
        <v>0</v>
      </c>
      <c r="G22" s="69"/>
    </row>
    <row r="23" spans="1:7" hidden="1" x14ac:dyDescent="0.25">
      <c r="A23" s="5">
        <v>2</v>
      </c>
      <c r="B23" s="5">
        <v>2017</v>
      </c>
      <c r="C23" s="5" t="s">
        <v>10</v>
      </c>
      <c r="D23" s="5">
        <f>H7</f>
        <v>0</v>
      </c>
      <c r="E23" s="5">
        <f>C7</f>
        <v>0</v>
      </c>
      <c r="F23" s="69">
        <f>L7</f>
        <v>0</v>
      </c>
      <c r="G23" s="69"/>
    </row>
    <row r="24" spans="1:7" hidden="1" x14ac:dyDescent="0.25">
      <c r="A24" s="5">
        <v>3</v>
      </c>
      <c r="B24" s="5">
        <v>2017</v>
      </c>
      <c r="C24" s="5" t="s">
        <v>9</v>
      </c>
      <c r="D24" s="5">
        <f>F8</f>
        <v>0</v>
      </c>
      <c r="E24" s="5">
        <f>B8</f>
        <v>0</v>
      </c>
      <c r="F24" s="69">
        <f>K8</f>
        <v>0</v>
      </c>
      <c r="G24" s="69"/>
    </row>
    <row r="25" spans="1:7" hidden="1" x14ac:dyDescent="0.25">
      <c r="A25" s="5">
        <v>3</v>
      </c>
      <c r="B25" s="5">
        <v>2017</v>
      </c>
      <c r="C25" s="5" t="s">
        <v>10</v>
      </c>
      <c r="D25" s="5">
        <f>H8</f>
        <v>0</v>
      </c>
      <c r="E25" s="5">
        <f>C8</f>
        <v>0</v>
      </c>
      <c r="F25" s="69">
        <f>L8</f>
        <v>0</v>
      </c>
      <c r="G25" s="69"/>
    </row>
    <row r="26" spans="1:7" hidden="1" x14ac:dyDescent="0.25">
      <c r="A26" s="5">
        <v>4</v>
      </c>
      <c r="B26" s="5">
        <v>2017</v>
      </c>
      <c r="C26" s="5" t="s">
        <v>9</v>
      </c>
      <c r="D26" s="5">
        <f>F9</f>
        <v>0</v>
      </c>
      <c r="E26" s="5">
        <f>B9</f>
        <v>0</v>
      </c>
      <c r="F26" s="69">
        <f>K9</f>
        <v>0</v>
      </c>
      <c r="G26" s="69"/>
    </row>
    <row r="27" spans="1:7" hidden="1" x14ac:dyDescent="0.25">
      <c r="A27" s="5">
        <v>4</v>
      </c>
      <c r="B27" s="5">
        <v>2017</v>
      </c>
      <c r="C27" s="5" t="s">
        <v>10</v>
      </c>
      <c r="D27" s="5">
        <f>H9</f>
        <v>0</v>
      </c>
      <c r="E27" s="5">
        <f>C9</f>
        <v>0</v>
      </c>
      <c r="F27" s="69">
        <f>L9</f>
        <v>0</v>
      </c>
      <c r="G27" s="69"/>
    </row>
    <row r="28" spans="1:7" hidden="1" x14ac:dyDescent="0.25">
      <c r="A28" s="5">
        <v>5</v>
      </c>
      <c r="B28" s="5">
        <v>2017</v>
      </c>
      <c r="C28" s="5" t="s">
        <v>9</v>
      </c>
      <c r="D28" s="5">
        <f>F10</f>
        <v>0</v>
      </c>
      <c r="E28" s="5">
        <f>B10</f>
        <v>0</v>
      </c>
      <c r="F28" s="69">
        <f>K10</f>
        <v>0</v>
      </c>
      <c r="G28" s="69"/>
    </row>
    <row r="29" spans="1:7" hidden="1" x14ac:dyDescent="0.25">
      <c r="A29" s="5">
        <v>5</v>
      </c>
      <c r="B29" s="5">
        <v>2017</v>
      </c>
      <c r="C29" s="5" t="s">
        <v>10</v>
      </c>
      <c r="D29" s="5">
        <f>H10</f>
        <v>0</v>
      </c>
      <c r="E29" s="5">
        <f>C10</f>
        <v>0</v>
      </c>
      <c r="F29" s="69">
        <f>L10</f>
        <v>0</v>
      </c>
      <c r="G29" s="69"/>
    </row>
    <row r="30" spans="1:7" hidden="1" x14ac:dyDescent="0.25">
      <c r="A30" s="5">
        <v>6</v>
      </c>
      <c r="B30" s="5">
        <v>2017</v>
      </c>
      <c r="C30" s="5" t="s">
        <v>9</v>
      </c>
      <c r="D30" s="5">
        <f>F11</f>
        <v>0</v>
      </c>
      <c r="E30" s="5">
        <f>B11</f>
        <v>0</v>
      </c>
      <c r="F30" s="69">
        <f>K11</f>
        <v>0</v>
      </c>
      <c r="G30" s="69"/>
    </row>
    <row r="31" spans="1:7" hidden="1" x14ac:dyDescent="0.25">
      <c r="A31" s="5">
        <v>6</v>
      </c>
      <c r="B31" s="5">
        <v>2017</v>
      </c>
      <c r="C31" s="5" t="s">
        <v>10</v>
      </c>
      <c r="D31" s="5">
        <f>H11</f>
        <v>0</v>
      </c>
      <c r="E31" s="5">
        <f>C11</f>
        <v>0</v>
      </c>
      <c r="F31" s="69">
        <f>L11</f>
        <v>0</v>
      </c>
      <c r="G31" s="69"/>
    </row>
    <row r="32" spans="1:7" hidden="1" x14ac:dyDescent="0.25">
      <c r="A32" s="5">
        <v>7</v>
      </c>
      <c r="B32" s="5">
        <v>2017</v>
      </c>
      <c r="C32" s="5" t="s">
        <v>9</v>
      </c>
      <c r="D32" s="5">
        <f>F12</f>
        <v>0</v>
      </c>
      <c r="E32" s="5">
        <f>B12</f>
        <v>0</v>
      </c>
      <c r="F32" s="69">
        <f>K12</f>
        <v>0</v>
      </c>
      <c r="G32" s="69"/>
    </row>
    <row r="33" spans="1:7" hidden="1" x14ac:dyDescent="0.25">
      <c r="A33" s="5">
        <v>7</v>
      </c>
      <c r="B33" s="5">
        <v>2017</v>
      </c>
      <c r="C33" s="5" t="s">
        <v>10</v>
      </c>
      <c r="D33" s="5">
        <f>H12</f>
        <v>0</v>
      </c>
      <c r="E33" s="5">
        <f>C12</f>
        <v>0</v>
      </c>
      <c r="F33" s="69">
        <f>L12</f>
        <v>0</v>
      </c>
      <c r="G33" s="69"/>
    </row>
    <row r="34" spans="1:7" hidden="1" x14ac:dyDescent="0.25">
      <c r="A34" s="5">
        <v>8</v>
      </c>
      <c r="B34" s="5">
        <v>2017</v>
      </c>
      <c r="C34" s="5" t="s">
        <v>9</v>
      </c>
      <c r="D34" s="5">
        <f>F13</f>
        <v>0</v>
      </c>
      <c r="E34" s="5">
        <f>B13</f>
        <v>0</v>
      </c>
      <c r="F34" s="69">
        <f>K13</f>
        <v>0</v>
      </c>
      <c r="G34" s="69"/>
    </row>
    <row r="35" spans="1:7" hidden="1" x14ac:dyDescent="0.25">
      <c r="A35" s="5">
        <v>8</v>
      </c>
      <c r="B35" s="5">
        <v>2017</v>
      </c>
      <c r="C35" s="5" t="s">
        <v>10</v>
      </c>
      <c r="D35" s="5">
        <f>H13</f>
        <v>0</v>
      </c>
      <c r="E35" s="5">
        <f>C13</f>
        <v>0</v>
      </c>
      <c r="F35" s="69">
        <f>L13</f>
        <v>0</v>
      </c>
      <c r="G35" s="69"/>
    </row>
    <row r="36" spans="1:7" hidden="1" x14ac:dyDescent="0.25">
      <c r="A36" s="5">
        <v>9</v>
      </c>
      <c r="B36" s="5">
        <v>2017</v>
      </c>
      <c r="C36" s="5" t="s">
        <v>9</v>
      </c>
      <c r="D36" s="5">
        <f>F14</f>
        <v>0</v>
      </c>
      <c r="E36" s="5">
        <f>B14</f>
        <v>0</v>
      </c>
      <c r="F36" s="69">
        <f>K14</f>
        <v>0</v>
      </c>
      <c r="G36" s="69"/>
    </row>
    <row r="37" spans="1:7" hidden="1" x14ac:dyDescent="0.25">
      <c r="A37" s="5">
        <v>9</v>
      </c>
      <c r="B37" s="5">
        <v>2017</v>
      </c>
      <c r="C37" s="5" t="s">
        <v>10</v>
      </c>
      <c r="D37" s="5">
        <f>H14</f>
        <v>0</v>
      </c>
      <c r="E37" s="5">
        <f>C14</f>
        <v>0</v>
      </c>
      <c r="F37" s="69">
        <f>L14</f>
        <v>0</v>
      </c>
      <c r="G37" s="69"/>
    </row>
    <row r="38" spans="1:7" hidden="1" x14ac:dyDescent="0.25">
      <c r="F38" s="74">
        <f>SUM(F20:G37)</f>
        <v>0</v>
      </c>
      <c r="G38" s="74"/>
    </row>
    <row r="39" spans="1:7" hidden="1" x14ac:dyDescent="0.25"/>
  </sheetData>
  <sheetProtection password="C751" sheet="1" objects="1" scenarios="1" sort="0"/>
  <autoFilter ref="A5:T5" xr:uid="{00000000-0009-0000-0000-000000000000}">
    <filterColumn colId="5" showButton="0"/>
  </autoFilter>
  <mergeCells count="44">
    <mergeCell ref="F36:G36"/>
    <mergeCell ref="F37:G37"/>
    <mergeCell ref="F38:G38"/>
    <mergeCell ref="A1:T1"/>
    <mergeCell ref="A2:T2"/>
    <mergeCell ref="A3:C3"/>
    <mergeCell ref="D3:I3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5:G15"/>
    <mergeCell ref="F19:G19"/>
    <mergeCell ref="F20:G20"/>
    <mergeCell ref="F21:G21"/>
    <mergeCell ref="F22:G22"/>
    <mergeCell ref="F23:G23"/>
    <mergeCell ref="F14:G14"/>
    <mergeCell ref="S4:S5"/>
    <mergeCell ref="T4:T5"/>
    <mergeCell ref="F5:G5"/>
    <mergeCell ref="F6:G6"/>
    <mergeCell ref="F7:G7"/>
    <mergeCell ref="F8:G8"/>
    <mergeCell ref="Q4:Q5"/>
    <mergeCell ref="R4:R5"/>
    <mergeCell ref="F9:G9"/>
    <mergeCell ref="F10:G10"/>
    <mergeCell ref="F11:G11"/>
    <mergeCell ref="F12:G12"/>
    <mergeCell ref="F13:G13"/>
    <mergeCell ref="B4:E4"/>
    <mergeCell ref="F4:J4"/>
    <mergeCell ref="K4:N4"/>
    <mergeCell ref="O4:O5"/>
    <mergeCell ref="P4:P5"/>
  </mergeCells>
  <pageMargins left="0.40625" right="0.40625" top="0.75" bottom="0.75" header="0.3" footer="0.3"/>
  <pageSetup paperSize="9" orientation="landscape" verticalDpi="150" r:id="rId1"/>
  <headerFooter>
    <oddHeader>&amp;RRAJTEACHERS.IN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83"/>
  <sheetViews>
    <sheetView topLeftCell="A3" workbookViewId="0">
      <selection activeCell="K11" sqref="K11"/>
    </sheetView>
  </sheetViews>
  <sheetFormatPr defaultColWidth="9.140625" defaultRowHeight="15" x14ac:dyDescent="0.25"/>
  <cols>
    <col min="1" max="1" width="9.140625" style="15"/>
    <col min="2" max="2" width="16.7109375" style="15" customWidth="1"/>
    <col min="3" max="3" width="15.85546875" style="15" customWidth="1"/>
    <col min="4" max="4" width="13.28515625" style="15" customWidth="1"/>
    <col min="5" max="5" width="9.140625" style="15"/>
    <col min="6" max="6" width="10.42578125" style="15" customWidth="1"/>
    <col min="7" max="9" width="0" style="15" hidden="1" customWidth="1"/>
    <col min="10" max="16384" width="9.140625" style="15"/>
  </cols>
  <sheetData>
    <row r="1" spans="1:22" x14ac:dyDescent="0.25">
      <c r="A1" s="78" t="s">
        <v>25</v>
      </c>
      <c r="B1" s="79"/>
      <c r="C1" s="84"/>
      <c r="D1" s="84"/>
      <c r="E1" s="84"/>
      <c r="F1" s="8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25">
      <c r="A2" s="80" t="s">
        <v>24</v>
      </c>
      <c r="B2" s="81"/>
      <c r="C2" s="86"/>
      <c r="D2" s="86"/>
      <c r="E2" s="86"/>
      <c r="F2" s="87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x14ac:dyDescent="0.25">
      <c r="A3" s="80" t="s">
        <v>23</v>
      </c>
      <c r="B3" s="81"/>
      <c r="C3" s="86"/>
      <c r="D3" s="86"/>
      <c r="E3" s="86"/>
      <c r="F3" s="87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5.75" thickBot="1" x14ac:dyDescent="0.3">
      <c r="A4" s="82" t="s">
        <v>26</v>
      </c>
      <c r="B4" s="83"/>
      <c r="C4" s="88"/>
      <c r="D4" s="88"/>
      <c r="E4" s="88"/>
      <c r="F4" s="89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s="17" customFormat="1" ht="47.25" customHeight="1" thickBot="1" x14ac:dyDescent="0.3">
      <c r="A5" s="21" t="s">
        <v>18</v>
      </c>
      <c r="B5" s="22" t="s">
        <v>19</v>
      </c>
      <c r="C5" s="22" t="s">
        <v>20</v>
      </c>
      <c r="D5" s="22" t="s">
        <v>21</v>
      </c>
      <c r="E5" s="22" t="s">
        <v>22</v>
      </c>
      <c r="F5" s="93"/>
      <c r="J5" s="26"/>
      <c r="K5" s="95" t="s">
        <v>32</v>
      </c>
      <c r="L5" s="96"/>
      <c r="M5" s="96"/>
      <c r="N5" s="96"/>
      <c r="O5" s="96"/>
      <c r="P5" s="97"/>
      <c r="Q5" s="26"/>
      <c r="R5" s="26"/>
      <c r="S5" s="26"/>
      <c r="T5" s="26"/>
      <c r="U5" s="26"/>
      <c r="V5" s="26"/>
    </row>
    <row r="6" spans="1:22" x14ac:dyDescent="0.25">
      <c r="A6" s="24">
        <v>42736</v>
      </c>
      <c r="B6" s="20"/>
      <c r="C6" s="20"/>
      <c r="D6" s="23">
        <v>0.04</v>
      </c>
      <c r="E6" s="23">
        <v>1.36</v>
      </c>
      <c r="F6" s="94"/>
      <c r="H6" s="18">
        <v>0.04</v>
      </c>
      <c r="I6" s="18">
        <v>1.39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x14ac:dyDescent="0.25">
      <c r="A7" s="24">
        <v>42767</v>
      </c>
      <c r="B7" s="44"/>
      <c r="C7" s="44"/>
      <c r="D7" s="23">
        <v>0.04</v>
      </c>
      <c r="E7" s="23">
        <v>1.36</v>
      </c>
      <c r="F7" s="94"/>
      <c r="H7" s="18">
        <v>0</v>
      </c>
      <c r="I7" s="18">
        <v>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x14ac:dyDescent="0.25">
      <c r="A8" s="24">
        <v>42795</v>
      </c>
      <c r="B8" s="44"/>
      <c r="C8" s="44"/>
      <c r="D8" s="23">
        <v>0.04</v>
      </c>
      <c r="E8" s="23">
        <v>1.36</v>
      </c>
      <c r="F8" s="94"/>
      <c r="H8" s="18">
        <v>0.05</v>
      </c>
      <c r="I8" s="18">
        <v>1.36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5">
      <c r="A9" s="24">
        <v>42826</v>
      </c>
      <c r="B9" s="44"/>
      <c r="C9" s="44"/>
      <c r="D9" s="23">
        <v>0.04</v>
      </c>
      <c r="E9" s="23">
        <v>1.36</v>
      </c>
      <c r="F9" s="9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x14ac:dyDescent="0.25">
      <c r="A10" s="24">
        <v>42856</v>
      </c>
      <c r="B10" s="44"/>
      <c r="C10" s="44"/>
      <c r="D10" s="23">
        <v>0.04</v>
      </c>
      <c r="E10" s="23">
        <v>1.36</v>
      </c>
      <c r="F10" s="9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x14ac:dyDescent="0.25">
      <c r="A11" s="24">
        <v>42887</v>
      </c>
      <c r="B11" s="44"/>
      <c r="C11" s="44"/>
      <c r="D11" s="23">
        <v>0.04</v>
      </c>
      <c r="E11" s="23">
        <v>1.36</v>
      </c>
      <c r="F11" s="9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x14ac:dyDescent="0.25">
      <c r="A12" s="24">
        <v>42917</v>
      </c>
      <c r="B12" s="44"/>
      <c r="C12" s="44"/>
      <c r="D12" s="23">
        <v>0.05</v>
      </c>
      <c r="E12" s="23">
        <v>1.39</v>
      </c>
      <c r="F12" s="9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x14ac:dyDescent="0.25">
      <c r="A13" s="24">
        <v>42948</v>
      </c>
      <c r="B13" s="44"/>
      <c r="C13" s="44"/>
      <c r="D13" s="23">
        <v>0.05</v>
      </c>
      <c r="E13" s="23">
        <v>1.39</v>
      </c>
      <c r="F13" s="9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x14ac:dyDescent="0.25">
      <c r="A14" s="24">
        <v>42979</v>
      </c>
      <c r="B14" s="44"/>
      <c r="C14" s="44"/>
      <c r="D14" s="23">
        <v>0.05</v>
      </c>
      <c r="E14" s="23">
        <v>1.39</v>
      </c>
      <c r="F14" s="9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5" customHeight="1" x14ac:dyDescent="0.25">
      <c r="A15" s="101"/>
      <c r="B15" s="102"/>
      <c r="C15" s="102"/>
      <c r="D15" s="102"/>
      <c r="E15" s="102"/>
      <c r="F15" s="103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5" customHeight="1" thickBot="1" x14ac:dyDescent="0.3">
      <c r="A16" s="104"/>
      <c r="B16" s="105"/>
      <c r="C16" s="105"/>
      <c r="D16" s="105"/>
      <c r="E16" s="105"/>
      <c r="F16" s="106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24" customHeight="1" thickBot="1" x14ac:dyDescent="0.4">
      <c r="A17" s="98" t="s">
        <v>29</v>
      </c>
      <c r="B17" s="99"/>
      <c r="C17" s="99"/>
      <c r="D17" s="99"/>
      <c r="E17" s="99"/>
      <c r="F17" s="100"/>
      <c r="G17" s="27"/>
      <c r="H17" s="27"/>
      <c r="I17" s="27"/>
      <c r="J17" s="92">
        <v>0.4</v>
      </c>
      <c r="K17" s="107" t="s">
        <v>31</v>
      </c>
      <c r="L17" s="107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30" x14ac:dyDescent="0.25">
      <c r="A18" s="28" t="s">
        <v>12</v>
      </c>
      <c r="B18" s="29" t="s">
        <v>13</v>
      </c>
      <c r="C18" s="30" t="s">
        <v>14</v>
      </c>
      <c r="D18" s="31" t="s">
        <v>15</v>
      </c>
      <c r="E18" s="31" t="s">
        <v>16</v>
      </c>
      <c r="F18" s="32" t="s">
        <v>17</v>
      </c>
      <c r="G18" s="33"/>
      <c r="H18" s="27"/>
      <c r="I18" s="27"/>
      <c r="J18" s="92"/>
      <c r="K18" s="34" t="s">
        <v>4</v>
      </c>
      <c r="L18" s="35" t="s">
        <v>30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36">
        <f>arrear!A20</f>
        <v>1</v>
      </c>
      <c r="B19" s="35">
        <f>arrear!B20</f>
        <v>2017</v>
      </c>
      <c r="C19" s="35" t="str">
        <f>arrear!C20</f>
        <v>BASIC</v>
      </c>
      <c r="D19" s="35">
        <f>arrear!D20</f>
        <v>0</v>
      </c>
      <c r="E19" s="35">
        <f>arrear!E20</f>
        <v>0</v>
      </c>
      <c r="F19" s="37">
        <f>arrear!F20</f>
        <v>0</v>
      </c>
      <c r="G19" s="27"/>
      <c r="H19" s="27"/>
      <c r="I19" s="27"/>
      <c r="J19" s="35">
        <f>ROUND(F19*40%,0)</f>
        <v>0</v>
      </c>
      <c r="K19" s="35">
        <f>arrear!Q6</f>
        <v>0</v>
      </c>
      <c r="L19" s="35">
        <f>'gpf employee'!P6</f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36">
        <f>arrear!A21</f>
        <v>1</v>
      </c>
      <c r="B20" s="35">
        <f>arrear!B21</f>
        <v>2017</v>
      </c>
      <c r="C20" s="35" t="str">
        <f>arrear!C21</f>
        <v>DA</v>
      </c>
      <c r="D20" s="35">
        <f>arrear!D21</f>
        <v>0</v>
      </c>
      <c r="E20" s="35">
        <f>arrear!E21</f>
        <v>0</v>
      </c>
      <c r="F20" s="37">
        <f>arrear!F21</f>
        <v>0</v>
      </c>
      <c r="G20" s="27"/>
      <c r="H20" s="27"/>
      <c r="I20" s="27"/>
      <c r="J20" s="35">
        <f t="shared" ref="J20:J36" si="0">ROUND(F20*40%,0)</f>
        <v>0</v>
      </c>
      <c r="K20" s="35"/>
      <c r="L20" s="3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36">
        <f>arrear!A22</f>
        <v>2</v>
      </c>
      <c r="B21" s="35">
        <f>arrear!B22</f>
        <v>2017</v>
      </c>
      <c r="C21" s="35" t="str">
        <f>arrear!C22</f>
        <v>BASIC</v>
      </c>
      <c r="D21" s="35">
        <f>arrear!D22</f>
        <v>0</v>
      </c>
      <c r="E21" s="35">
        <f>arrear!E22</f>
        <v>0</v>
      </c>
      <c r="F21" s="37">
        <f>arrear!F22</f>
        <v>0</v>
      </c>
      <c r="G21" s="27"/>
      <c r="H21" s="27"/>
      <c r="I21" s="27"/>
      <c r="J21" s="35">
        <f t="shared" si="0"/>
        <v>0</v>
      </c>
      <c r="K21" s="35">
        <f>arrear!Q7</f>
        <v>0</v>
      </c>
      <c r="L21" s="35">
        <f>'gpf employee'!P7</f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36">
        <f>arrear!A23</f>
        <v>2</v>
      </c>
      <c r="B22" s="35">
        <f>arrear!B23</f>
        <v>2017</v>
      </c>
      <c r="C22" s="35" t="str">
        <f>arrear!C23</f>
        <v>DA</v>
      </c>
      <c r="D22" s="35">
        <f>arrear!D23</f>
        <v>0</v>
      </c>
      <c r="E22" s="35">
        <f>arrear!E23</f>
        <v>0</v>
      </c>
      <c r="F22" s="37">
        <f>arrear!F23</f>
        <v>0</v>
      </c>
      <c r="G22" s="27"/>
      <c r="H22" s="27"/>
      <c r="I22" s="27"/>
      <c r="J22" s="35">
        <f t="shared" si="0"/>
        <v>0</v>
      </c>
      <c r="K22" s="35"/>
      <c r="L22" s="3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5">
      <c r="A23" s="36">
        <f>arrear!A24</f>
        <v>3</v>
      </c>
      <c r="B23" s="35">
        <f>arrear!B24</f>
        <v>2017</v>
      </c>
      <c r="C23" s="35" t="str">
        <f>arrear!C24</f>
        <v>BASIC</v>
      </c>
      <c r="D23" s="35">
        <f>arrear!D24</f>
        <v>0</v>
      </c>
      <c r="E23" s="35">
        <f>arrear!E24</f>
        <v>0</v>
      </c>
      <c r="F23" s="37">
        <f>arrear!F24</f>
        <v>0</v>
      </c>
      <c r="G23" s="27"/>
      <c r="H23" s="27"/>
      <c r="I23" s="27"/>
      <c r="J23" s="35">
        <f t="shared" si="0"/>
        <v>0</v>
      </c>
      <c r="K23" s="35">
        <f>arrear!Q8</f>
        <v>0</v>
      </c>
      <c r="L23" s="35">
        <f>'gpf employee'!P8</f>
        <v>0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5">
      <c r="A24" s="36">
        <f>arrear!A25</f>
        <v>3</v>
      </c>
      <c r="B24" s="35">
        <f>arrear!B25</f>
        <v>2017</v>
      </c>
      <c r="C24" s="35" t="str">
        <f>arrear!C25</f>
        <v>DA</v>
      </c>
      <c r="D24" s="35">
        <f>arrear!D25</f>
        <v>0</v>
      </c>
      <c r="E24" s="35">
        <f>arrear!E25</f>
        <v>0</v>
      </c>
      <c r="F24" s="37">
        <f>arrear!F25</f>
        <v>0</v>
      </c>
      <c r="G24" s="27"/>
      <c r="H24" s="27"/>
      <c r="I24" s="27"/>
      <c r="J24" s="35">
        <f t="shared" si="0"/>
        <v>0</v>
      </c>
      <c r="K24" s="35"/>
      <c r="L24" s="3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5">
      <c r="A25" s="36">
        <f>arrear!A26</f>
        <v>4</v>
      </c>
      <c r="B25" s="35">
        <f>arrear!B26</f>
        <v>2017</v>
      </c>
      <c r="C25" s="35" t="str">
        <f>arrear!C26</f>
        <v>BASIC</v>
      </c>
      <c r="D25" s="35">
        <f>arrear!D26</f>
        <v>0</v>
      </c>
      <c r="E25" s="35">
        <f>arrear!E26</f>
        <v>0</v>
      </c>
      <c r="F25" s="37">
        <f>arrear!F26</f>
        <v>0</v>
      </c>
      <c r="G25" s="27"/>
      <c r="H25" s="27"/>
      <c r="I25" s="27"/>
      <c r="J25" s="35">
        <f t="shared" si="0"/>
        <v>0</v>
      </c>
      <c r="K25" s="35">
        <f>arrear!Q9</f>
        <v>0</v>
      </c>
      <c r="L25" s="35">
        <f>'gpf employee'!P9</f>
        <v>0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5">
      <c r="A26" s="36">
        <f>arrear!A27</f>
        <v>4</v>
      </c>
      <c r="B26" s="35">
        <f>arrear!B27</f>
        <v>2017</v>
      </c>
      <c r="C26" s="35" t="str">
        <f>arrear!C27</f>
        <v>DA</v>
      </c>
      <c r="D26" s="35">
        <f>arrear!D27</f>
        <v>0</v>
      </c>
      <c r="E26" s="35">
        <f>arrear!E27</f>
        <v>0</v>
      </c>
      <c r="F26" s="37">
        <f>arrear!F27</f>
        <v>0</v>
      </c>
      <c r="G26" s="27"/>
      <c r="H26" s="27"/>
      <c r="I26" s="27"/>
      <c r="J26" s="35">
        <f t="shared" si="0"/>
        <v>0</v>
      </c>
      <c r="K26" s="35"/>
      <c r="L26" s="3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5">
      <c r="A27" s="36">
        <f>arrear!A28</f>
        <v>5</v>
      </c>
      <c r="B27" s="35">
        <f>arrear!B28</f>
        <v>2017</v>
      </c>
      <c r="C27" s="35" t="str">
        <f>arrear!C28</f>
        <v>BASIC</v>
      </c>
      <c r="D27" s="35">
        <f>arrear!D28</f>
        <v>0</v>
      </c>
      <c r="E27" s="35">
        <f>arrear!E28</f>
        <v>0</v>
      </c>
      <c r="F27" s="37">
        <f>arrear!F28</f>
        <v>0</v>
      </c>
      <c r="G27" s="27"/>
      <c r="H27" s="27"/>
      <c r="I27" s="27"/>
      <c r="J27" s="35">
        <f t="shared" si="0"/>
        <v>0</v>
      </c>
      <c r="K27" s="35">
        <f>arrear!Q10</f>
        <v>0</v>
      </c>
      <c r="L27" s="35">
        <f>'gpf employee'!P10</f>
        <v>0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5">
      <c r="A28" s="36">
        <f>arrear!A29</f>
        <v>5</v>
      </c>
      <c r="B28" s="35">
        <f>arrear!B29</f>
        <v>2017</v>
      </c>
      <c r="C28" s="35" t="str">
        <f>arrear!C29</f>
        <v>DA</v>
      </c>
      <c r="D28" s="35">
        <f>arrear!D29</f>
        <v>0</v>
      </c>
      <c r="E28" s="35">
        <f>arrear!E29</f>
        <v>0</v>
      </c>
      <c r="F28" s="37">
        <f>arrear!F29</f>
        <v>0</v>
      </c>
      <c r="G28" s="27"/>
      <c r="H28" s="27"/>
      <c r="I28" s="27"/>
      <c r="J28" s="35">
        <f t="shared" si="0"/>
        <v>0</v>
      </c>
      <c r="K28" s="35"/>
      <c r="L28" s="3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5">
      <c r="A29" s="36">
        <f>arrear!A30</f>
        <v>6</v>
      </c>
      <c r="B29" s="35">
        <f>arrear!B30</f>
        <v>2017</v>
      </c>
      <c r="C29" s="35" t="str">
        <f>arrear!C30</f>
        <v>BASIC</v>
      </c>
      <c r="D29" s="35">
        <f>arrear!D30</f>
        <v>0</v>
      </c>
      <c r="E29" s="35">
        <f>arrear!E30</f>
        <v>0</v>
      </c>
      <c r="F29" s="37">
        <f>arrear!F30</f>
        <v>0</v>
      </c>
      <c r="G29" s="27"/>
      <c r="H29" s="27"/>
      <c r="I29" s="27"/>
      <c r="J29" s="35">
        <f t="shared" si="0"/>
        <v>0</v>
      </c>
      <c r="K29" s="35">
        <f>arrear!Q11</f>
        <v>0</v>
      </c>
      <c r="L29" s="35">
        <f>'gpf employee'!P11</f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5">
      <c r="A30" s="36">
        <f>arrear!A31</f>
        <v>6</v>
      </c>
      <c r="B30" s="35">
        <f>arrear!B31</f>
        <v>2017</v>
      </c>
      <c r="C30" s="35" t="str">
        <f>arrear!C31</f>
        <v>DA</v>
      </c>
      <c r="D30" s="35">
        <f>arrear!D31</f>
        <v>0</v>
      </c>
      <c r="E30" s="35">
        <f>arrear!E31</f>
        <v>0</v>
      </c>
      <c r="F30" s="37">
        <f>arrear!F31</f>
        <v>0</v>
      </c>
      <c r="G30" s="27"/>
      <c r="H30" s="27"/>
      <c r="I30" s="27"/>
      <c r="J30" s="35">
        <f t="shared" si="0"/>
        <v>0</v>
      </c>
      <c r="K30" s="35"/>
      <c r="L30" s="3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5">
      <c r="A31" s="36">
        <f>arrear!A32</f>
        <v>7</v>
      </c>
      <c r="B31" s="35">
        <f>arrear!B32</f>
        <v>2017</v>
      </c>
      <c r="C31" s="35" t="str">
        <f>arrear!C32</f>
        <v>BASIC</v>
      </c>
      <c r="D31" s="35">
        <f>arrear!D32</f>
        <v>0</v>
      </c>
      <c r="E31" s="35">
        <f>arrear!E32</f>
        <v>0</v>
      </c>
      <c r="F31" s="37">
        <f>arrear!F32</f>
        <v>0</v>
      </c>
      <c r="G31" s="27"/>
      <c r="H31" s="27"/>
      <c r="I31" s="27"/>
      <c r="J31" s="35">
        <f t="shared" si="0"/>
        <v>0</v>
      </c>
      <c r="K31" s="35">
        <f>arrear!Q12</f>
        <v>0</v>
      </c>
      <c r="L31" s="35">
        <f>'gpf employee'!P12</f>
        <v>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5">
      <c r="A32" s="36">
        <f>arrear!A33</f>
        <v>7</v>
      </c>
      <c r="B32" s="35">
        <f>arrear!B33</f>
        <v>2017</v>
      </c>
      <c r="C32" s="35" t="str">
        <f>arrear!C33</f>
        <v>DA</v>
      </c>
      <c r="D32" s="35">
        <f>arrear!D33</f>
        <v>0</v>
      </c>
      <c r="E32" s="35">
        <f>arrear!E33</f>
        <v>0</v>
      </c>
      <c r="F32" s="37">
        <f>arrear!F33</f>
        <v>0</v>
      </c>
      <c r="G32" s="27"/>
      <c r="H32" s="27"/>
      <c r="I32" s="27"/>
      <c r="J32" s="35">
        <f t="shared" si="0"/>
        <v>0</v>
      </c>
      <c r="K32" s="35"/>
      <c r="L32" s="3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5">
      <c r="A33" s="36">
        <f>arrear!A34</f>
        <v>8</v>
      </c>
      <c r="B33" s="35">
        <f>arrear!B34</f>
        <v>2017</v>
      </c>
      <c r="C33" s="35" t="str">
        <f>arrear!C34</f>
        <v>BASIC</v>
      </c>
      <c r="D33" s="35">
        <f>arrear!D34</f>
        <v>0</v>
      </c>
      <c r="E33" s="35">
        <f>arrear!E34</f>
        <v>0</v>
      </c>
      <c r="F33" s="37">
        <f>arrear!F34</f>
        <v>0</v>
      </c>
      <c r="G33" s="27"/>
      <c r="H33" s="27"/>
      <c r="I33" s="27"/>
      <c r="J33" s="35">
        <f t="shared" si="0"/>
        <v>0</v>
      </c>
      <c r="K33" s="35">
        <f>arrear!Q12</f>
        <v>0</v>
      </c>
      <c r="L33" s="35">
        <f>'gpf employee'!P13</f>
        <v>0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5">
      <c r="A34" s="36">
        <f>arrear!A35</f>
        <v>8</v>
      </c>
      <c r="B34" s="35">
        <f>arrear!B35</f>
        <v>2017</v>
      </c>
      <c r="C34" s="35" t="str">
        <f>arrear!C35</f>
        <v>DA</v>
      </c>
      <c r="D34" s="35">
        <f>arrear!D35</f>
        <v>0</v>
      </c>
      <c r="E34" s="35">
        <f>arrear!E35</f>
        <v>0</v>
      </c>
      <c r="F34" s="37">
        <f>arrear!F35</f>
        <v>0</v>
      </c>
      <c r="G34" s="27"/>
      <c r="H34" s="27"/>
      <c r="I34" s="27"/>
      <c r="J34" s="35">
        <f t="shared" si="0"/>
        <v>0</v>
      </c>
      <c r="K34" s="35"/>
      <c r="L34" s="3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5">
      <c r="A35" s="36">
        <f>arrear!A36</f>
        <v>9</v>
      </c>
      <c r="B35" s="35">
        <f>arrear!B36</f>
        <v>2017</v>
      </c>
      <c r="C35" s="35" t="str">
        <f>arrear!C36</f>
        <v>BASIC</v>
      </c>
      <c r="D35" s="35">
        <f>arrear!D36</f>
        <v>0</v>
      </c>
      <c r="E35" s="35">
        <f>arrear!E36</f>
        <v>0</v>
      </c>
      <c r="F35" s="37">
        <f>arrear!F36</f>
        <v>0</v>
      </c>
      <c r="G35" s="27"/>
      <c r="H35" s="27"/>
      <c r="I35" s="27"/>
      <c r="J35" s="35">
        <f t="shared" si="0"/>
        <v>0</v>
      </c>
      <c r="K35" s="35">
        <f>arrear!Q13</f>
        <v>0</v>
      </c>
      <c r="L35" s="35">
        <f>'gpf employee'!P14</f>
        <v>0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5.75" thickBot="1" x14ac:dyDescent="0.3">
      <c r="A36" s="38">
        <f>arrear!A37</f>
        <v>9</v>
      </c>
      <c r="B36" s="39">
        <f>arrear!B37</f>
        <v>2017</v>
      </c>
      <c r="C36" s="39" t="str">
        <f>arrear!C37</f>
        <v>DA</v>
      </c>
      <c r="D36" s="39">
        <f>arrear!D37</f>
        <v>0</v>
      </c>
      <c r="E36" s="39">
        <f>arrear!E37</f>
        <v>0</v>
      </c>
      <c r="F36" s="40">
        <f>arrear!F37</f>
        <v>0</v>
      </c>
      <c r="G36" s="27"/>
      <c r="H36" s="27"/>
      <c r="I36" s="27"/>
      <c r="J36" s="39">
        <f t="shared" si="0"/>
        <v>0</v>
      </c>
      <c r="K36" s="39"/>
      <c r="L36" s="39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15.75" thickBot="1" x14ac:dyDescent="0.3">
      <c r="A37" s="90" t="s">
        <v>5</v>
      </c>
      <c r="B37" s="91"/>
      <c r="C37" s="91"/>
      <c r="D37" s="91"/>
      <c r="E37" s="91"/>
      <c r="F37" s="41">
        <f>SUM(F19:F36)</f>
        <v>0</v>
      </c>
      <c r="G37" s="41"/>
      <c r="H37" s="41"/>
      <c r="I37" s="41"/>
      <c r="J37" s="41">
        <f>SUM(J19:J36)</f>
        <v>0</v>
      </c>
      <c r="K37" s="41">
        <f>SUM(K19:K36)</f>
        <v>0</v>
      </c>
      <c r="L37" s="42">
        <f>SUM(L19:L36)</f>
        <v>0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</sheetData>
  <sheetProtection password="C751" sheet="1" objects="1" scenarios="1" sort="0" autoFilter="0"/>
  <mergeCells count="15">
    <mergeCell ref="A37:E37"/>
    <mergeCell ref="J17:J18"/>
    <mergeCell ref="F5:F14"/>
    <mergeCell ref="K5:P5"/>
    <mergeCell ref="A17:F17"/>
    <mergeCell ref="A15:F16"/>
    <mergeCell ref="K17:L17"/>
    <mergeCell ref="A1:B1"/>
    <mergeCell ref="A2:B2"/>
    <mergeCell ref="A3:B3"/>
    <mergeCell ref="A4:B4"/>
    <mergeCell ref="C1:F1"/>
    <mergeCell ref="C2:F2"/>
    <mergeCell ref="C3:F3"/>
    <mergeCell ref="C4:F4"/>
  </mergeCells>
  <dataValidations count="4">
    <dataValidation type="list" allowBlank="1" showInputMessage="1" showErrorMessage="1" sqref="D6:D11" xr:uid="{00000000-0002-0000-0100-000000000000}">
      <formula1>$H$6:$H$7</formula1>
    </dataValidation>
    <dataValidation type="list" allowBlank="1" showInputMessage="1" showErrorMessage="1" sqref="D12:D14" xr:uid="{00000000-0002-0000-0100-000001000000}">
      <formula1>$H$7:$H$8</formula1>
    </dataValidation>
    <dataValidation type="list" allowBlank="1" showInputMessage="1" showErrorMessage="1" sqref="E6:E11" xr:uid="{00000000-0002-0000-0100-000002000000}">
      <formula1>$I$7:$I$8</formula1>
    </dataValidation>
    <dataValidation type="list" allowBlank="1" showInputMessage="1" showErrorMessage="1" sqref="E12:E14" xr:uid="{00000000-0002-0000-0100-000003000000}">
      <formula1>$I$6:$I$7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8"/>
  <sheetViews>
    <sheetView workbookViewId="0">
      <selection activeCell="F17" sqref="F17"/>
    </sheetView>
  </sheetViews>
  <sheetFormatPr defaultColWidth="9.140625" defaultRowHeight="15" x14ac:dyDescent="0.25"/>
  <cols>
    <col min="1" max="1" width="7.28515625" style="1" customWidth="1"/>
    <col min="2" max="2" width="7.7109375" style="1" customWidth="1"/>
    <col min="3" max="3" width="6.85546875" style="1" customWidth="1"/>
    <col min="4" max="4" width="5.7109375" style="1" customWidth="1"/>
    <col min="5" max="6" width="7.5703125" style="1" customWidth="1"/>
    <col min="7" max="7" width="2.140625" style="1" customWidth="1"/>
    <col min="8" max="8" width="8.42578125" style="1" customWidth="1"/>
    <col min="9" max="9" width="5.85546875" style="1" customWidth="1"/>
    <col min="10" max="10" width="7" style="1" customWidth="1"/>
    <col min="11" max="11" width="7.28515625" style="1" customWidth="1"/>
    <col min="12" max="12" width="7.85546875" style="1" customWidth="1"/>
    <col min="13" max="13" width="6" style="1" customWidth="1"/>
    <col min="14" max="14" width="7.5703125" style="1" customWidth="1"/>
    <col min="15" max="15" width="6.42578125" style="1" customWidth="1"/>
    <col min="16" max="16" width="6.7109375" style="1" customWidth="1"/>
    <col min="17" max="17" width="6.5703125" style="1" customWidth="1"/>
    <col min="18" max="18" width="5.85546875" style="1" customWidth="1"/>
    <col min="19" max="19" width="6.85546875" style="1" customWidth="1"/>
    <col min="20" max="20" width="8.140625" style="1" customWidth="1"/>
    <col min="21" max="21" width="0" style="1" hidden="1" customWidth="1"/>
    <col min="22" max="16384" width="9.140625" style="1"/>
  </cols>
  <sheetData>
    <row r="1" spans="1:21" x14ac:dyDescent="0.25">
      <c r="A1" s="75">
        <f>face!C1</f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1" ht="15.75" thickBot="1" x14ac:dyDescent="0.3">
      <c r="A3" s="76" t="s">
        <v>28</v>
      </c>
      <c r="B3" s="76"/>
      <c r="C3" s="76"/>
      <c r="D3" s="77">
        <f>face!C1</f>
        <v>0</v>
      </c>
      <c r="E3" s="77"/>
      <c r="F3" s="77"/>
      <c r="G3" s="77"/>
      <c r="H3" s="77"/>
      <c r="I3" s="77"/>
      <c r="J3" s="77" t="s">
        <v>26</v>
      </c>
      <c r="K3" s="77"/>
      <c r="L3" s="77">
        <f>face!C4</f>
        <v>0</v>
      </c>
      <c r="M3" s="77"/>
      <c r="N3" s="77"/>
      <c r="O3" s="77"/>
      <c r="P3" s="77"/>
      <c r="Q3" s="77"/>
      <c r="R3" s="19"/>
      <c r="S3" s="19"/>
    </row>
    <row r="4" spans="1:21" s="3" customFormat="1" ht="42" customHeight="1" x14ac:dyDescent="0.25">
      <c r="A4" s="2"/>
      <c r="B4" s="53" t="s">
        <v>0</v>
      </c>
      <c r="C4" s="53"/>
      <c r="D4" s="53"/>
      <c r="E4" s="53"/>
      <c r="F4" s="54" t="s">
        <v>1</v>
      </c>
      <c r="G4" s="55"/>
      <c r="H4" s="55"/>
      <c r="I4" s="55"/>
      <c r="J4" s="56"/>
      <c r="K4" s="53" t="s">
        <v>2</v>
      </c>
      <c r="L4" s="53"/>
      <c r="M4" s="53"/>
      <c r="N4" s="53"/>
      <c r="O4" s="108">
        <v>0.3</v>
      </c>
      <c r="P4" s="109" t="s">
        <v>30</v>
      </c>
      <c r="Q4" s="109" t="s">
        <v>4</v>
      </c>
      <c r="R4" s="109" t="s">
        <v>5</v>
      </c>
      <c r="S4" s="110" t="s">
        <v>6</v>
      </c>
      <c r="T4" s="111" t="s">
        <v>7</v>
      </c>
    </row>
    <row r="5" spans="1:21" x14ac:dyDescent="0.25">
      <c r="A5" s="4" t="s">
        <v>8</v>
      </c>
      <c r="B5" s="51" t="s">
        <v>9</v>
      </c>
      <c r="C5" s="51" t="s">
        <v>10</v>
      </c>
      <c r="D5" s="51" t="s">
        <v>11</v>
      </c>
      <c r="E5" s="51" t="s">
        <v>5</v>
      </c>
      <c r="F5" s="67" t="s">
        <v>9</v>
      </c>
      <c r="G5" s="68"/>
      <c r="H5" s="51" t="s">
        <v>10</v>
      </c>
      <c r="I5" s="51" t="s">
        <v>11</v>
      </c>
      <c r="J5" s="51" t="s">
        <v>5</v>
      </c>
      <c r="K5" s="51" t="s">
        <v>9</v>
      </c>
      <c r="L5" s="51" t="s">
        <v>10</v>
      </c>
      <c r="M5" s="51" t="s">
        <v>11</v>
      </c>
      <c r="N5" s="51" t="s">
        <v>5</v>
      </c>
      <c r="O5" s="112"/>
      <c r="P5" s="113"/>
      <c r="Q5" s="113"/>
      <c r="R5" s="113"/>
      <c r="S5" s="114"/>
      <c r="T5" s="115"/>
    </row>
    <row r="6" spans="1:21" x14ac:dyDescent="0.25">
      <c r="A6" s="6">
        <v>42736</v>
      </c>
      <c r="B6" s="7">
        <f>face!B6</f>
        <v>0</v>
      </c>
      <c r="C6" s="51">
        <f>ROUND(B6*face!D6,0)</f>
        <v>0</v>
      </c>
      <c r="D6" s="51">
        <v>0</v>
      </c>
      <c r="E6" s="51">
        <f>B6+C6</f>
        <v>0</v>
      </c>
      <c r="F6" s="61">
        <f>face!C6</f>
        <v>0</v>
      </c>
      <c r="G6" s="62"/>
      <c r="H6" s="16">
        <f>ROUND(F6*face!E6,0)</f>
        <v>0</v>
      </c>
      <c r="I6" s="51">
        <v>0</v>
      </c>
      <c r="J6" s="51">
        <f>F6+H6</f>
        <v>0</v>
      </c>
      <c r="K6" s="51">
        <f>ROUND(B6-F6,0)</f>
        <v>0</v>
      </c>
      <c r="L6" s="51">
        <f>ROUND(C6-H6,0)</f>
        <v>0</v>
      </c>
      <c r="M6" s="51">
        <v>0</v>
      </c>
      <c r="N6" s="51">
        <f>K6+L6</f>
        <v>0</v>
      </c>
      <c r="O6" s="116">
        <f>ROUND(K6/100*30,0)+ROUND(L6/100*30,0)</f>
        <v>0</v>
      </c>
      <c r="P6" s="45">
        <f>U6</f>
        <v>0</v>
      </c>
      <c r="Q6" s="45">
        <f>ROUND(O6/100*10,0)</f>
        <v>0</v>
      </c>
      <c r="R6" s="116">
        <f>O6</f>
        <v>0</v>
      </c>
      <c r="S6" s="117">
        <v>0</v>
      </c>
      <c r="T6" s="118"/>
      <c r="U6" s="1">
        <f>R6-Q6</f>
        <v>0</v>
      </c>
    </row>
    <row r="7" spans="1:21" x14ac:dyDescent="0.25">
      <c r="A7" s="6">
        <v>42767</v>
      </c>
      <c r="B7" s="7">
        <f>face!B7</f>
        <v>0</v>
      </c>
      <c r="C7" s="51">
        <f>ROUND(B7*face!D7,0)</f>
        <v>0</v>
      </c>
      <c r="D7" s="51">
        <v>0</v>
      </c>
      <c r="E7" s="51">
        <f t="shared" ref="E7:E13" si="0">B7+C7</f>
        <v>0</v>
      </c>
      <c r="F7" s="61">
        <f>face!C7</f>
        <v>0</v>
      </c>
      <c r="G7" s="62"/>
      <c r="H7" s="16">
        <f>ROUND(F7*face!E7,0)</f>
        <v>0</v>
      </c>
      <c r="I7" s="51">
        <v>0</v>
      </c>
      <c r="J7" s="51">
        <f t="shared" ref="J7:J14" si="1">G7+H7</f>
        <v>0</v>
      </c>
      <c r="K7" s="51">
        <f t="shared" ref="K7:K14" si="2">ROUND(B7-F7,0)</f>
        <v>0</v>
      </c>
      <c r="L7" s="51">
        <f t="shared" ref="L7:L14" si="3">ROUND(C7-H7,0)</f>
        <v>0</v>
      </c>
      <c r="M7" s="51">
        <v>0</v>
      </c>
      <c r="N7" s="51">
        <f t="shared" ref="N7:N14" si="4">K7+L7</f>
        <v>0</v>
      </c>
      <c r="O7" s="116">
        <f t="shared" ref="O7:O14" si="5">ROUND(K7/100*30,0)+ROUND(L7/100*30,0)</f>
        <v>0</v>
      </c>
      <c r="P7" s="45">
        <f t="shared" ref="P7:P14" si="6">U7</f>
        <v>0</v>
      </c>
      <c r="Q7" s="45">
        <f t="shared" ref="Q7:Q14" si="7">ROUND(O7/100*10,0)</f>
        <v>0</v>
      </c>
      <c r="R7" s="116">
        <f t="shared" ref="R7:R14" si="8">O7</f>
        <v>0</v>
      </c>
      <c r="S7" s="117">
        <v>0</v>
      </c>
      <c r="T7" s="118"/>
      <c r="U7" s="1">
        <f t="shared" ref="U7:U15" si="9">R7-Q7</f>
        <v>0</v>
      </c>
    </row>
    <row r="8" spans="1:21" x14ac:dyDescent="0.25">
      <c r="A8" s="6">
        <v>42795</v>
      </c>
      <c r="B8" s="7">
        <f>face!B8</f>
        <v>0</v>
      </c>
      <c r="C8" s="51">
        <f>ROUND(B8*face!D8,0)</f>
        <v>0</v>
      </c>
      <c r="D8" s="51">
        <v>0</v>
      </c>
      <c r="E8" s="51">
        <f t="shared" si="0"/>
        <v>0</v>
      </c>
      <c r="F8" s="61">
        <f>face!C8</f>
        <v>0</v>
      </c>
      <c r="G8" s="62"/>
      <c r="H8" s="16">
        <f>ROUND(F8*face!E8,0)</f>
        <v>0</v>
      </c>
      <c r="I8" s="51">
        <v>0</v>
      </c>
      <c r="J8" s="51">
        <f t="shared" si="1"/>
        <v>0</v>
      </c>
      <c r="K8" s="51">
        <f t="shared" si="2"/>
        <v>0</v>
      </c>
      <c r="L8" s="51">
        <f t="shared" si="3"/>
        <v>0</v>
      </c>
      <c r="M8" s="51">
        <v>0</v>
      </c>
      <c r="N8" s="51">
        <f t="shared" si="4"/>
        <v>0</v>
      </c>
      <c r="O8" s="116">
        <f t="shared" si="5"/>
        <v>0</v>
      </c>
      <c r="P8" s="45">
        <f t="shared" si="6"/>
        <v>0</v>
      </c>
      <c r="Q8" s="45">
        <f t="shared" si="7"/>
        <v>0</v>
      </c>
      <c r="R8" s="116">
        <f t="shared" si="8"/>
        <v>0</v>
      </c>
      <c r="S8" s="117">
        <v>0</v>
      </c>
      <c r="T8" s="118"/>
      <c r="U8" s="1">
        <f t="shared" si="9"/>
        <v>0</v>
      </c>
    </row>
    <row r="9" spans="1:21" x14ac:dyDescent="0.25">
      <c r="A9" s="6">
        <v>42826</v>
      </c>
      <c r="B9" s="7">
        <f>face!B9</f>
        <v>0</v>
      </c>
      <c r="C9" s="51">
        <f>ROUND(B9*face!D9,0)</f>
        <v>0</v>
      </c>
      <c r="D9" s="51">
        <v>0</v>
      </c>
      <c r="E9" s="51">
        <f t="shared" si="0"/>
        <v>0</v>
      </c>
      <c r="F9" s="61">
        <f>face!C9</f>
        <v>0</v>
      </c>
      <c r="G9" s="62"/>
      <c r="H9" s="16">
        <f>ROUND(F9*face!E9,0)</f>
        <v>0</v>
      </c>
      <c r="I9" s="51">
        <v>0</v>
      </c>
      <c r="J9" s="51">
        <f t="shared" si="1"/>
        <v>0</v>
      </c>
      <c r="K9" s="51">
        <f t="shared" si="2"/>
        <v>0</v>
      </c>
      <c r="L9" s="51">
        <f t="shared" si="3"/>
        <v>0</v>
      </c>
      <c r="M9" s="51">
        <v>0</v>
      </c>
      <c r="N9" s="51">
        <f t="shared" si="4"/>
        <v>0</v>
      </c>
      <c r="O9" s="116">
        <f t="shared" si="5"/>
        <v>0</v>
      </c>
      <c r="P9" s="45">
        <f t="shared" si="6"/>
        <v>0</v>
      </c>
      <c r="Q9" s="45">
        <f t="shared" si="7"/>
        <v>0</v>
      </c>
      <c r="R9" s="116">
        <f t="shared" si="8"/>
        <v>0</v>
      </c>
      <c r="S9" s="117">
        <v>0</v>
      </c>
      <c r="T9" s="118"/>
      <c r="U9" s="1">
        <f t="shared" si="9"/>
        <v>0</v>
      </c>
    </row>
    <row r="10" spans="1:21" x14ac:dyDescent="0.25">
      <c r="A10" s="6">
        <v>42856</v>
      </c>
      <c r="B10" s="7">
        <f>face!B10</f>
        <v>0</v>
      </c>
      <c r="C10" s="51">
        <f>ROUND(B10*face!D10,0)</f>
        <v>0</v>
      </c>
      <c r="D10" s="51">
        <v>0</v>
      </c>
      <c r="E10" s="51">
        <f t="shared" si="0"/>
        <v>0</v>
      </c>
      <c r="F10" s="61">
        <f>face!C10</f>
        <v>0</v>
      </c>
      <c r="G10" s="62"/>
      <c r="H10" s="16">
        <f>ROUND(F10*face!E10,0)</f>
        <v>0</v>
      </c>
      <c r="I10" s="51">
        <v>0</v>
      </c>
      <c r="J10" s="51">
        <f t="shared" si="1"/>
        <v>0</v>
      </c>
      <c r="K10" s="51">
        <f t="shared" si="2"/>
        <v>0</v>
      </c>
      <c r="L10" s="51">
        <f t="shared" si="3"/>
        <v>0</v>
      </c>
      <c r="M10" s="51">
        <v>0</v>
      </c>
      <c r="N10" s="51">
        <f t="shared" si="4"/>
        <v>0</v>
      </c>
      <c r="O10" s="116">
        <f t="shared" si="5"/>
        <v>0</v>
      </c>
      <c r="P10" s="45">
        <f t="shared" si="6"/>
        <v>0</v>
      </c>
      <c r="Q10" s="45">
        <f t="shared" si="7"/>
        <v>0</v>
      </c>
      <c r="R10" s="116">
        <f t="shared" si="8"/>
        <v>0</v>
      </c>
      <c r="S10" s="117">
        <v>0</v>
      </c>
      <c r="T10" s="118"/>
      <c r="U10" s="1">
        <f t="shared" si="9"/>
        <v>0</v>
      </c>
    </row>
    <row r="11" spans="1:21" x14ac:dyDescent="0.25">
      <c r="A11" s="6">
        <v>42887</v>
      </c>
      <c r="B11" s="7">
        <f>face!B11</f>
        <v>0</v>
      </c>
      <c r="C11" s="51">
        <f>ROUND(B11*face!D11,0)</f>
        <v>0</v>
      </c>
      <c r="D11" s="51">
        <v>0</v>
      </c>
      <c r="E11" s="51">
        <f t="shared" si="0"/>
        <v>0</v>
      </c>
      <c r="F11" s="61">
        <f>face!C11</f>
        <v>0</v>
      </c>
      <c r="G11" s="62"/>
      <c r="H11" s="16">
        <f>ROUND(F11*face!E11,0)</f>
        <v>0</v>
      </c>
      <c r="I11" s="51">
        <v>0</v>
      </c>
      <c r="J11" s="51">
        <f t="shared" si="1"/>
        <v>0</v>
      </c>
      <c r="K11" s="51">
        <f t="shared" si="2"/>
        <v>0</v>
      </c>
      <c r="L11" s="51">
        <f t="shared" si="3"/>
        <v>0</v>
      </c>
      <c r="M11" s="51">
        <v>0</v>
      </c>
      <c r="N11" s="51">
        <f t="shared" si="4"/>
        <v>0</v>
      </c>
      <c r="O11" s="116">
        <f t="shared" si="5"/>
        <v>0</v>
      </c>
      <c r="P11" s="45">
        <f t="shared" si="6"/>
        <v>0</v>
      </c>
      <c r="Q11" s="45">
        <f t="shared" si="7"/>
        <v>0</v>
      </c>
      <c r="R11" s="116">
        <f t="shared" si="8"/>
        <v>0</v>
      </c>
      <c r="S11" s="117">
        <v>0</v>
      </c>
      <c r="T11" s="118"/>
      <c r="U11" s="1">
        <f t="shared" si="9"/>
        <v>0</v>
      </c>
    </row>
    <row r="12" spans="1:21" x14ac:dyDescent="0.25">
      <c r="A12" s="6">
        <v>42917</v>
      </c>
      <c r="B12" s="7">
        <f>face!B12</f>
        <v>0</v>
      </c>
      <c r="C12" s="51">
        <f>ROUND(B12*face!D12,0)</f>
        <v>0</v>
      </c>
      <c r="D12" s="51">
        <v>0</v>
      </c>
      <c r="E12" s="51">
        <f t="shared" si="0"/>
        <v>0</v>
      </c>
      <c r="F12" s="61">
        <f>face!C12</f>
        <v>0</v>
      </c>
      <c r="G12" s="62"/>
      <c r="H12" s="16">
        <f>ROUND(F12*face!E12,0)</f>
        <v>0</v>
      </c>
      <c r="I12" s="51">
        <v>0</v>
      </c>
      <c r="J12" s="51">
        <f t="shared" si="1"/>
        <v>0</v>
      </c>
      <c r="K12" s="51">
        <f t="shared" si="2"/>
        <v>0</v>
      </c>
      <c r="L12" s="51">
        <f t="shared" si="3"/>
        <v>0</v>
      </c>
      <c r="M12" s="51">
        <v>0</v>
      </c>
      <c r="N12" s="51">
        <f t="shared" si="4"/>
        <v>0</v>
      </c>
      <c r="O12" s="116">
        <f t="shared" si="5"/>
        <v>0</v>
      </c>
      <c r="P12" s="45">
        <f t="shared" si="6"/>
        <v>0</v>
      </c>
      <c r="Q12" s="45">
        <f t="shared" si="7"/>
        <v>0</v>
      </c>
      <c r="R12" s="116">
        <f t="shared" si="8"/>
        <v>0</v>
      </c>
      <c r="S12" s="117">
        <v>0</v>
      </c>
      <c r="T12" s="118"/>
      <c r="U12" s="1">
        <f t="shared" si="9"/>
        <v>0</v>
      </c>
    </row>
    <row r="13" spans="1:21" x14ac:dyDescent="0.25">
      <c r="A13" s="6">
        <v>42948</v>
      </c>
      <c r="B13" s="7">
        <f>face!B13</f>
        <v>0</v>
      </c>
      <c r="C13" s="51">
        <f>ROUND(B13*face!D13,0)</f>
        <v>0</v>
      </c>
      <c r="D13" s="51">
        <v>0</v>
      </c>
      <c r="E13" s="51">
        <f t="shared" si="0"/>
        <v>0</v>
      </c>
      <c r="F13" s="61">
        <f>face!C13</f>
        <v>0</v>
      </c>
      <c r="G13" s="62"/>
      <c r="H13" s="16">
        <f>ROUND(F13*face!E13,0)</f>
        <v>0</v>
      </c>
      <c r="I13" s="51">
        <v>0</v>
      </c>
      <c r="J13" s="51">
        <f t="shared" si="1"/>
        <v>0</v>
      </c>
      <c r="K13" s="51">
        <f t="shared" si="2"/>
        <v>0</v>
      </c>
      <c r="L13" s="51">
        <f t="shared" si="3"/>
        <v>0</v>
      </c>
      <c r="M13" s="51">
        <v>0</v>
      </c>
      <c r="N13" s="51">
        <f t="shared" si="4"/>
        <v>0</v>
      </c>
      <c r="O13" s="116">
        <f t="shared" si="5"/>
        <v>0</v>
      </c>
      <c r="P13" s="45">
        <f t="shared" si="6"/>
        <v>0</v>
      </c>
      <c r="Q13" s="45">
        <f t="shared" si="7"/>
        <v>0</v>
      </c>
      <c r="R13" s="116">
        <f t="shared" si="8"/>
        <v>0</v>
      </c>
      <c r="S13" s="117">
        <v>0</v>
      </c>
      <c r="T13" s="118"/>
      <c r="U13" s="1">
        <f t="shared" si="9"/>
        <v>0</v>
      </c>
    </row>
    <row r="14" spans="1:21" ht="15.75" thickBot="1" x14ac:dyDescent="0.3">
      <c r="A14" s="8">
        <v>42979</v>
      </c>
      <c r="B14" s="7">
        <f>face!B14</f>
        <v>0</v>
      </c>
      <c r="C14" s="51">
        <f>ROUND(B14*face!D14,0)</f>
        <v>0</v>
      </c>
      <c r="D14" s="9">
        <v>0</v>
      </c>
      <c r="E14" s="51">
        <f>B14+C14</f>
        <v>0</v>
      </c>
      <c r="F14" s="61">
        <f>face!C14</f>
        <v>0</v>
      </c>
      <c r="G14" s="62"/>
      <c r="H14" s="16">
        <f>ROUND(F14*face!E14,0)</f>
        <v>0</v>
      </c>
      <c r="I14" s="9">
        <v>0</v>
      </c>
      <c r="J14" s="51">
        <f t="shared" si="1"/>
        <v>0</v>
      </c>
      <c r="K14" s="51">
        <f t="shared" si="2"/>
        <v>0</v>
      </c>
      <c r="L14" s="51">
        <f t="shared" si="3"/>
        <v>0</v>
      </c>
      <c r="M14" s="9">
        <v>0</v>
      </c>
      <c r="N14" s="51">
        <f t="shared" si="4"/>
        <v>0</v>
      </c>
      <c r="O14" s="116">
        <f t="shared" si="5"/>
        <v>0</v>
      </c>
      <c r="P14" s="45">
        <f t="shared" si="6"/>
        <v>0</v>
      </c>
      <c r="Q14" s="45">
        <f t="shared" si="7"/>
        <v>0</v>
      </c>
      <c r="R14" s="116">
        <f t="shared" si="8"/>
        <v>0</v>
      </c>
      <c r="S14" s="117">
        <v>0</v>
      </c>
      <c r="T14" s="118"/>
      <c r="U14" s="1">
        <f t="shared" si="9"/>
        <v>0</v>
      </c>
    </row>
    <row r="15" spans="1:21" ht="15.75" thickBot="1" x14ac:dyDescent="0.3">
      <c r="A15" s="10" t="s">
        <v>5</v>
      </c>
      <c r="B15" s="11">
        <f>SUM(B6:B14)</f>
        <v>0</v>
      </c>
      <c r="C15" s="11">
        <f>SUM(C6:C14)</f>
        <v>0</v>
      </c>
      <c r="D15" s="11">
        <f>SUM(D6:D14)</f>
        <v>0</v>
      </c>
      <c r="E15" s="11">
        <f>SUM(E6:E14)</f>
        <v>0</v>
      </c>
      <c r="F15" s="70">
        <f>SUM(G6:G14)</f>
        <v>0</v>
      </c>
      <c r="G15" s="71"/>
      <c r="H15" s="11">
        <f t="shared" ref="H15:S15" si="10">SUM(H6:H14)</f>
        <v>0</v>
      </c>
      <c r="I15" s="11">
        <f t="shared" si="10"/>
        <v>0</v>
      </c>
      <c r="J15" s="11">
        <f t="shared" si="10"/>
        <v>0</v>
      </c>
      <c r="K15" s="11">
        <f t="shared" si="10"/>
        <v>0</v>
      </c>
      <c r="L15" s="11">
        <f t="shared" si="10"/>
        <v>0</v>
      </c>
      <c r="M15" s="11">
        <f t="shared" si="10"/>
        <v>0</v>
      </c>
      <c r="N15" s="11">
        <f t="shared" si="10"/>
        <v>0</v>
      </c>
      <c r="O15" s="119">
        <f t="shared" si="10"/>
        <v>0</v>
      </c>
      <c r="P15" s="119">
        <f t="shared" si="10"/>
        <v>0</v>
      </c>
      <c r="Q15" s="119">
        <f t="shared" si="10"/>
        <v>0</v>
      </c>
      <c r="R15" s="119">
        <f t="shared" si="10"/>
        <v>0</v>
      </c>
      <c r="S15" s="119">
        <f t="shared" si="10"/>
        <v>0</v>
      </c>
      <c r="T15" s="120"/>
      <c r="U15" s="1">
        <f t="shared" si="9"/>
        <v>0</v>
      </c>
    </row>
    <row r="19" spans="1:7" s="3" customFormat="1" ht="51.75" hidden="1" x14ac:dyDescent="0.25">
      <c r="A19" s="12">
        <v>224146</v>
      </c>
      <c r="B19" s="12" t="s">
        <v>13</v>
      </c>
      <c r="C19" s="13" t="s">
        <v>14</v>
      </c>
      <c r="D19" s="14" t="s">
        <v>15</v>
      </c>
      <c r="E19" s="14" t="s">
        <v>16</v>
      </c>
      <c r="F19" s="72" t="s">
        <v>17</v>
      </c>
      <c r="G19" s="72"/>
    </row>
    <row r="20" spans="1:7" hidden="1" x14ac:dyDescent="0.25">
      <c r="A20" s="51">
        <v>1</v>
      </c>
      <c r="B20" s="51">
        <v>2017</v>
      </c>
      <c r="C20" s="51" t="s">
        <v>9</v>
      </c>
      <c r="D20" s="51">
        <f>F6</f>
        <v>0</v>
      </c>
      <c r="E20" s="51">
        <f>B6</f>
        <v>0</v>
      </c>
      <c r="F20" s="69">
        <f>K6</f>
        <v>0</v>
      </c>
      <c r="G20" s="121"/>
    </row>
    <row r="21" spans="1:7" hidden="1" x14ac:dyDescent="0.25">
      <c r="A21" s="51">
        <v>1</v>
      </c>
      <c r="B21" s="51">
        <v>2017</v>
      </c>
      <c r="C21" s="51" t="s">
        <v>10</v>
      </c>
      <c r="D21" s="51">
        <f>H6</f>
        <v>0</v>
      </c>
      <c r="E21" s="51">
        <f>C6</f>
        <v>0</v>
      </c>
      <c r="F21" s="69">
        <f>L6</f>
        <v>0</v>
      </c>
      <c r="G21" s="69"/>
    </row>
    <row r="22" spans="1:7" hidden="1" x14ac:dyDescent="0.25">
      <c r="A22" s="51">
        <v>2</v>
      </c>
      <c r="B22" s="51">
        <v>2017</v>
      </c>
      <c r="C22" s="51" t="s">
        <v>9</v>
      </c>
      <c r="D22" s="51">
        <f>G7</f>
        <v>0</v>
      </c>
      <c r="E22" s="51">
        <f>B7</f>
        <v>0</v>
      </c>
      <c r="F22" s="69">
        <f>K7</f>
        <v>0</v>
      </c>
      <c r="G22" s="69"/>
    </row>
    <row r="23" spans="1:7" hidden="1" x14ac:dyDescent="0.25">
      <c r="A23" s="51">
        <v>2</v>
      </c>
      <c r="B23" s="51">
        <v>2017</v>
      </c>
      <c r="C23" s="51" t="s">
        <v>10</v>
      </c>
      <c r="D23" s="51">
        <f>H7</f>
        <v>0</v>
      </c>
      <c r="E23" s="51">
        <f>C7</f>
        <v>0</v>
      </c>
      <c r="F23" s="69">
        <f>L7</f>
        <v>0</v>
      </c>
      <c r="G23" s="69"/>
    </row>
    <row r="24" spans="1:7" hidden="1" x14ac:dyDescent="0.25">
      <c r="A24" s="51">
        <v>3</v>
      </c>
      <c r="B24" s="51">
        <v>2017</v>
      </c>
      <c r="C24" s="51" t="s">
        <v>9</v>
      </c>
      <c r="D24" s="51">
        <f>G8</f>
        <v>0</v>
      </c>
      <c r="E24" s="51">
        <f>B8</f>
        <v>0</v>
      </c>
      <c r="F24" s="69">
        <f>K8</f>
        <v>0</v>
      </c>
      <c r="G24" s="69"/>
    </row>
    <row r="25" spans="1:7" hidden="1" x14ac:dyDescent="0.25">
      <c r="A25" s="51">
        <v>3</v>
      </c>
      <c r="B25" s="51">
        <v>2017</v>
      </c>
      <c r="C25" s="51" t="s">
        <v>10</v>
      </c>
      <c r="D25" s="51">
        <f>H8</f>
        <v>0</v>
      </c>
      <c r="E25" s="51">
        <f>C8</f>
        <v>0</v>
      </c>
      <c r="F25" s="69">
        <f>L8</f>
        <v>0</v>
      </c>
      <c r="G25" s="69"/>
    </row>
    <row r="26" spans="1:7" hidden="1" x14ac:dyDescent="0.25">
      <c r="A26" s="51">
        <v>4</v>
      </c>
      <c r="B26" s="51">
        <v>2017</v>
      </c>
      <c r="C26" s="51" t="s">
        <v>9</v>
      </c>
      <c r="D26" s="51">
        <f>G9</f>
        <v>0</v>
      </c>
      <c r="E26" s="51">
        <f>B9</f>
        <v>0</v>
      </c>
      <c r="F26" s="69">
        <f>K9</f>
        <v>0</v>
      </c>
      <c r="G26" s="69"/>
    </row>
    <row r="27" spans="1:7" hidden="1" x14ac:dyDescent="0.25">
      <c r="A27" s="51">
        <v>4</v>
      </c>
      <c r="B27" s="51">
        <v>2017</v>
      </c>
      <c r="C27" s="51" t="s">
        <v>10</v>
      </c>
      <c r="D27" s="51">
        <f>H9</f>
        <v>0</v>
      </c>
      <c r="E27" s="51">
        <f>C9</f>
        <v>0</v>
      </c>
      <c r="F27" s="69">
        <f>L9</f>
        <v>0</v>
      </c>
      <c r="G27" s="69"/>
    </row>
    <row r="28" spans="1:7" hidden="1" x14ac:dyDescent="0.25">
      <c r="A28" s="51">
        <v>5</v>
      </c>
      <c r="B28" s="51">
        <v>2017</v>
      </c>
      <c r="C28" s="51" t="s">
        <v>9</v>
      </c>
      <c r="D28" s="51">
        <f>G10</f>
        <v>0</v>
      </c>
      <c r="E28" s="51">
        <f>B10</f>
        <v>0</v>
      </c>
      <c r="F28" s="69">
        <f>K10</f>
        <v>0</v>
      </c>
      <c r="G28" s="69"/>
    </row>
    <row r="29" spans="1:7" hidden="1" x14ac:dyDescent="0.25">
      <c r="A29" s="51">
        <v>5</v>
      </c>
      <c r="B29" s="51">
        <v>2017</v>
      </c>
      <c r="C29" s="51" t="s">
        <v>10</v>
      </c>
      <c r="D29" s="51">
        <f>H10</f>
        <v>0</v>
      </c>
      <c r="E29" s="51">
        <f>C10</f>
        <v>0</v>
      </c>
      <c r="F29" s="69">
        <f>L10</f>
        <v>0</v>
      </c>
      <c r="G29" s="69"/>
    </row>
    <row r="30" spans="1:7" hidden="1" x14ac:dyDescent="0.25">
      <c r="A30" s="51">
        <v>6</v>
      </c>
      <c r="B30" s="51">
        <v>2017</v>
      </c>
      <c r="C30" s="51" t="s">
        <v>9</v>
      </c>
      <c r="D30" s="51">
        <f>G11</f>
        <v>0</v>
      </c>
      <c r="E30" s="51">
        <f>B11</f>
        <v>0</v>
      </c>
      <c r="F30" s="69">
        <f>K11</f>
        <v>0</v>
      </c>
      <c r="G30" s="69"/>
    </row>
    <row r="31" spans="1:7" hidden="1" x14ac:dyDescent="0.25">
      <c r="A31" s="51">
        <v>6</v>
      </c>
      <c r="B31" s="51">
        <v>2017</v>
      </c>
      <c r="C31" s="51" t="s">
        <v>10</v>
      </c>
      <c r="D31" s="51">
        <f>H11</f>
        <v>0</v>
      </c>
      <c r="E31" s="51">
        <f>C11</f>
        <v>0</v>
      </c>
      <c r="F31" s="69">
        <f>L11</f>
        <v>0</v>
      </c>
      <c r="G31" s="69"/>
    </row>
    <row r="32" spans="1:7" hidden="1" x14ac:dyDescent="0.25">
      <c r="A32" s="51">
        <v>7</v>
      </c>
      <c r="B32" s="51">
        <v>2017</v>
      </c>
      <c r="C32" s="51" t="s">
        <v>9</v>
      </c>
      <c r="D32" s="51">
        <f>G12</f>
        <v>0</v>
      </c>
      <c r="E32" s="51">
        <f>B12</f>
        <v>0</v>
      </c>
      <c r="F32" s="69">
        <f>K12</f>
        <v>0</v>
      </c>
      <c r="G32" s="69"/>
    </row>
    <row r="33" spans="1:7" hidden="1" x14ac:dyDescent="0.25">
      <c r="A33" s="51">
        <v>7</v>
      </c>
      <c r="B33" s="51">
        <v>2017</v>
      </c>
      <c r="C33" s="51" t="s">
        <v>10</v>
      </c>
      <c r="D33" s="51">
        <f>H12</f>
        <v>0</v>
      </c>
      <c r="E33" s="51">
        <f>C12</f>
        <v>0</v>
      </c>
      <c r="F33" s="69">
        <f>L12</f>
        <v>0</v>
      </c>
      <c r="G33" s="69"/>
    </row>
    <row r="34" spans="1:7" hidden="1" x14ac:dyDescent="0.25">
      <c r="A34" s="51">
        <v>8</v>
      </c>
      <c r="B34" s="51">
        <v>2017</v>
      </c>
      <c r="C34" s="51" t="s">
        <v>9</v>
      </c>
      <c r="D34" s="51">
        <f>G13</f>
        <v>0</v>
      </c>
      <c r="E34" s="51">
        <f>B13</f>
        <v>0</v>
      </c>
      <c r="F34" s="69">
        <f>K13</f>
        <v>0</v>
      </c>
      <c r="G34" s="69"/>
    </row>
    <row r="35" spans="1:7" hidden="1" x14ac:dyDescent="0.25">
      <c r="A35" s="51">
        <v>8</v>
      </c>
      <c r="B35" s="51">
        <v>2017</v>
      </c>
      <c r="C35" s="51" t="s">
        <v>10</v>
      </c>
      <c r="D35" s="51">
        <f>H13</f>
        <v>0</v>
      </c>
      <c r="E35" s="51">
        <f>C13</f>
        <v>0</v>
      </c>
      <c r="F35" s="69">
        <f>L13</f>
        <v>0</v>
      </c>
      <c r="G35" s="69"/>
    </row>
    <row r="36" spans="1:7" hidden="1" x14ac:dyDescent="0.25">
      <c r="A36" s="51">
        <v>9</v>
      </c>
      <c r="B36" s="51">
        <v>2017</v>
      </c>
      <c r="C36" s="51" t="s">
        <v>9</v>
      </c>
      <c r="D36" s="51">
        <f>G14</f>
        <v>0</v>
      </c>
      <c r="E36" s="51">
        <f>B14</f>
        <v>0</v>
      </c>
      <c r="F36" s="69">
        <f>K14</f>
        <v>0</v>
      </c>
      <c r="G36" s="69"/>
    </row>
    <row r="37" spans="1:7" hidden="1" x14ac:dyDescent="0.25">
      <c r="A37" s="51">
        <v>9</v>
      </c>
      <c r="B37" s="51">
        <v>2017</v>
      </c>
      <c r="C37" s="51" t="s">
        <v>10</v>
      </c>
      <c r="D37" s="51">
        <f>H14</f>
        <v>0</v>
      </c>
      <c r="E37" s="51">
        <f>C14</f>
        <v>0</v>
      </c>
      <c r="F37" s="69">
        <f>L14</f>
        <v>0</v>
      </c>
      <c r="G37" s="69"/>
    </row>
    <row r="38" spans="1:7" hidden="1" x14ac:dyDescent="0.25">
      <c r="F38" s="74">
        <f>SUM(F20:G37)</f>
        <v>0</v>
      </c>
      <c r="G38" s="74"/>
    </row>
  </sheetData>
  <sheetProtection password="C751" sheet="1" objects="1" scenarios="1" sort="0" autoFilter="0"/>
  <autoFilter ref="A5:U15" xr:uid="{00000000-0009-0000-0000-000002000000}">
    <filterColumn colId="5" showButton="0"/>
  </autoFilter>
  <mergeCells count="46">
    <mergeCell ref="F35:G35"/>
    <mergeCell ref="F36:G36"/>
    <mergeCell ref="F37:G37"/>
    <mergeCell ref="F38:G38"/>
    <mergeCell ref="J3:K3"/>
    <mergeCell ref="F33:G33"/>
    <mergeCell ref="F34:G34"/>
    <mergeCell ref="F22:G22"/>
    <mergeCell ref="F8:G8"/>
    <mergeCell ref="F9:G9"/>
    <mergeCell ref="F10:G10"/>
    <mergeCell ref="F11:G11"/>
    <mergeCell ref="F12:G12"/>
    <mergeCell ref="F13:G13"/>
    <mergeCell ref="F7:G7"/>
    <mergeCell ref="F32:G32"/>
    <mergeCell ref="F6:G6"/>
    <mergeCell ref="L3:Q3"/>
    <mergeCell ref="F29:G29"/>
    <mergeCell ref="F30:G30"/>
    <mergeCell ref="F23:G23"/>
    <mergeCell ref="F24:G24"/>
    <mergeCell ref="F25:G25"/>
    <mergeCell ref="F26:G26"/>
    <mergeCell ref="F27:G27"/>
    <mergeCell ref="F31:G31"/>
    <mergeCell ref="F14:G14"/>
    <mergeCell ref="F15:G15"/>
    <mergeCell ref="F19:G19"/>
    <mergeCell ref="F20:G20"/>
    <mergeCell ref="F21:G21"/>
    <mergeCell ref="F28:G28"/>
    <mergeCell ref="A1:T1"/>
    <mergeCell ref="A2:T2"/>
    <mergeCell ref="A3:C3"/>
    <mergeCell ref="D3:I3"/>
    <mergeCell ref="B4:E4"/>
    <mergeCell ref="F4:J4"/>
    <mergeCell ref="K4:N4"/>
    <mergeCell ref="O4:O5"/>
    <mergeCell ref="P4:P5"/>
    <mergeCell ref="Q4:Q5"/>
    <mergeCell ref="R4:R5"/>
    <mergeCell ref="S4:S5"/>
    <mergeCell ref="T4:T5"/>
    <mergeCell ref="F5:G5"/>
  </mergeCells>
  <pageMargins left="0.42708333333333331" right="0.29166666666666669" top="0.75" bottom="0.75" header="0.3" footer="0.3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arrear</vt:lpstr>
      <vt:lpstr>face</vt:lpstr>
      <vt:lpstr>gpf employee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2018-09-12T06:43:20Z</dcterms:created>
  <dcterms:modified xsi:type="dcterms:W3CDTF">2018-09-17T06:44:28Z</dcterms:modified>
</cp:coreProperties>
</file>