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xr:revisionPtr revIDLastSave="0" documentId="13_ncr:1_{042153AB-0045-4DF1-9230-9087F03C7315}" xr6:coauthVersionLast="36" xr6:coauthVersionMax="36" xr10:uidLastSave="{00000000-0000-0000-0000-000000000000}"/>
  <bookViews>
    <workbookView xWindow="240" yWindow="60" windowWidth="20115" windowHeight="8010" xr2:uid="{00000000-000D-0000-FFFF-FFFF00000000}"/>
  </bookViews>
  <sheets>
    <sheet name="Master" sheetId="2" r:id="rId1"/>
    <sheet name="PL  Order" sheetId="3" r:id="rId2"/>
    <sheet name="PL  Order (2)" sheetId="4" r:id="rId3"/>
  </sheets>
  <definedNames>
    <definedName name="_xlnm._FilterDatabase" localSheetId="1" hidden="1">'PL  Order'!$A$5:$J$30</definedName>
    <definedName name="_xlnm._FilterDatabase" localSheetId="2" hidden="1">'PL  Order (2)'!$A$5:$H$5</definedName>
    <definedName name="employee_name" localSheetId="2">Table4[[#All],[नाम कर्मचारी]]</definedName>
    <definedName name="employee_name">Table4[[#All],[नाम कर्मचारी]]</definedName>
    <definedName name="pl_order" localSheetId="2">Table4[[#All],[नाम कर्मचारी]:[कुल जमा उपार्जित अवकाश ]]</definedName>
    <definedName name="pl_order">Table4[[#All],[नाम कर्मचारी]:[कुल जमा उपार्जित अवकाश ]]</definedName>
    <definedName name="posts_at_school" localSheetId="2">#REF!</definedName>
    <definedName name="posts_at_school">#REF!</definedName>
    <definedName name="_xlnm.Print_Area" localSheetId="1">'PL  Order'!$A$1:$J$43</definedName>
    <definedName name="_xlnm.Print_Area" localSheetId="2">'PL  Order (2)'!$A$1:$H$43</definedName>
    <definedName name="under_peeo_schools" localSheetId="2">#REF!</definedName>
    <definedName name="under_peeo_schools">#REF!</definedName>
  </definedNames>
  <calcPr calcId="179021"/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B30" i="4"/>
  <c r="B29" i="4"/>
  <c r="C29" i="4" s="1"/>
  <c r="H29" i="4" s="1"/>
  <c r="B28" i="4"/>
  <c r="B27" i="4"/>
  <c r="B26" i="4"/>
  <c r="B25" i="4"/>
  <c r="B24" i="4"/>
  <c r="B23" i="4"/>
  <c r="B22" i="4"/>
  <c r="B21" i="4"/>
  <c r="C21" i="4" s="1"/>
  <c r="H21" i="4" s="1"/>
  <c r="B20" i="4"/>
  <c r="B19" i="4"/>
  <c r="B18" i="4"/>
  <c r="B17" i="4"/>
  <c r="B16" i="4"/>
  <c r="B15" i="4"/>
  <c r="B14" i="4"/>
  <c r="B13" i="4"/>
  <c r="C13" i="4" s="1"/>
  <c r="H13" i="4" s="1"/>
  <c r="B12" i="4"/>
  <c r="B11" i="4"/>
  <c r="B10" i="4"/>
  <c r="B9" i="4"/>
  <c r="B8" i="4"/>
  <c r="B7" i="4"/>
  <c r="B6" i="4"/>
  <c r="E6" i="4" s="1"/>
  <c r="A1" i="4"/>
  <c r="A13" i="4" l="1"/>
  <c r="A21" i="4"/>
  <c r="A29" i="4"/>
  <c r="F25" i="4"/>
  <c r="G25" i="4" s="1"/>
  <c r="F17" i="4"/>
  <c r="G17" i="4" s="1"/>
  <c r="A17" i="4"/>
  <c r="C17" i="4"/>
  <c r="H17" i="4" s="1"/>
  <c r="A25" i="4"/>
  <c r="C25" i="4"/>
  <c r="H25" i="4" s="1"/>
  <c r="F29" i="4"/>
  <c r="G29" i="4" s="1"/>
  <c r="F21" i="4"/>
  <c r="G21" i="4" s="1"/>
  <c r="F13" i="4"/>
  <c r="G13" i="4" s="1"/>
  <c r="F27" i="4"/>
  <c r="G27" i="4" s="1"/>
  <c r="F23" i="4"/>
  <c r="G23" i="4" s="1"/>
  <c r="F19" i="4"/>
  <c r="G19" i="4" s="1"/>
  <c r="F15" i="4"/>
  <c r="G15" i="4" s="1"/>
  <c r="F11" i="4"/>
  <c r="G11" i="4" s="1"/>
  <c r="A11" i="4"/>
  <c r="C11" i="4"/>
  <c r="H11" i="4" s="1"/>
  <c r="A15" i="4"/>
  <c r="C15" i="4"/>
  <c r="H15" i="4" s="1"/>
  <c r="A19" i="4"/>
  <c r="C19" i="4"/>
  <c r="H19" i="4" s="1"/>
  <c r="A23" i="4"/>
  <c r="C23" i="4"/>
  <c r="H23" i="4" s="1"/>
  <c r="A27" i="4"/>
  <c r="C27" i="4"/>
  <c r="H27" i="4" s="1"/>
  <c r="F30" i="4"/>
  <c r="G30" i="4" s="1"/>
  <c r="F28" i="4"/>
  <c r="G28" i="4" s="1"/>
  <c r="F26" i="4"/>
  <c r="G26" i="4" s="1"/>
  <c r="F24" i="4"/>
  <c r="G24" i="4" s="1"/>
  <c r="F22" i="4"/>
  <c r="G22" i="4" s="1"/>
  <c r="F20" i="4"/>
  <c r="G20" i="4" s="1"/>
  <c r="F18" i="4"/>
  <c r="G18" i="4" s="1"/>
  <c r="F16" i="4"/>
  <c r="G16" i="4" s="1"/>
  <c r="F14" i="4"/>
  <c r="G14" i="4" s="1"/>
  <c r="F12" i="4"/>
  <c r="G12" i="4" s="1"/>
  <c r="F10" i="4"/>
  <c r="G10" i="4" s="1"/>
  <c r="A10" i="4"/>
  <c r="C10" i="4"/>
  <c r="H10" i="4" s="1"/>
  <c r="A12" i="4"/>
  <c r="C12" i="4"/>
  <c r="H12" i="4" s="1"/>
  <c r="A14" i="4"/>
  <c r="C14" i="4"/>
  <c r="H14" i="4" s="1"/>
  <c r="A16" i="4"/>
  <c r="C16" i="4"/>
  <c r="H16" i="4" s="1"/>
  <c r="A18" i="4"/>
  <c r="C18" i="4"/>
  <c r="H18" i="4" s="1"/>
  <c r="A20" i="4"/>
  <c r="C20" i="4"/>
  <c r="H20" i="4" s="1"/>
  <c r="A22" i="4"/>
  <c r="C22" i="4"/>
  <c r="H22" i="4" s="1"/>
  <c r="A24" i="4"/>
  <c r="C24" i="4"/>
  <c r="H24" i="4" s="1"/>
  <c r="A26" i="4"/>
  <c r="C26" i="4"/>
  <c r="H26" i="4" s="1"/>
  <c r="A28" i="4"/>
  <c r="C28" i="4"/>
  <c r="H28" i="4" s="1"/>
  <c r="A30" i="4"/>
  <c r="C30" i="4"/>
  <c r="H30" i="4" s="1"/>
  <c r="D6" i="4"/>
  <c r="F6" i="4" s="1"/>
  <c r="G6" i="4" s="1"/>
  <c r="D7" i="4"/>
  <c r="F7" i="4" s="1"/>
  <c r="G7" i="4" s="1"/>
  <c r="D8" i="4"/>
  <c r="F8" i="4" s="1"/>
  <c r="G8" i="4" s="1"/>
  <c r="D9" i="4"/>
  <c r="F9" i="4" s="1"/>
  <c r="G9" i="4" s="1"/>
  <c r="A6" i="4"/>
  <c r="C6" i="4"/>
  <c r="A7" i="4"/>
  <c r="C7" i="4"/>
  <c r="A8" i="4"/>
  <c r="C8" i="4"/>
  <c r="A9" i="4"/>
  <c r="C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B30" i="3"/>
  <c r="H9" i="4" l="1"/>
  <c r="H8" i="4"/>
  <c r="H7" i="4"/>
  <c r="H6" i="4"/>
  <c r="A30" i="3"/>
  <c r="E30" i="3"/>
  <c r="B7" i="3"/>
  <c r="B8" i="3"/>
  <c r="B9" i="3"/>
  <c r="B10" i="3"/>
  <c r="E10" i="3" s="1"/>
  <c r="B11" i="3"/>
  <c r="B12" i="3"/>
  <c r="E12" i="3" s="1"/>
  <c r="B13" i="3"/>
  <c r="B14" i="3"/>
  <c r="E14" i="3" s="1"/>
  <c r="B15" i="3"/>
  <c r="B16" i="3"/>
  <c r="E16" i="3" s="1"/>
  <c r="B17" i="3"/>
  <c r="B18" i="3"/>
  <c r="E18" i="3" s="1"/>
  <c r="B19" i="3"/>
  <c r="B20" i="3"/>
  <c r="E20" i="3" s="1"/>
  <c r="B21" i="3"/>
  <c r="B22" i="3"/>
  <c r="E22" i="3" s="1"/>
  <c r="B23" i="3"/>
  <c r="B24" i="3"/>
  <c r="E24" i="3" s="1"/>
  <c r="B25" i="3"/>
  <c r="B26" i="3"/>
  <c r="E26" i="3" s="1"/>
  <c r="B27" i="3"/>
  <c r="B28" i="3"/>
  <c r="E28" i="3" s="1"/>
  <c r="B29" i="3"/>
  <c r="I30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B6" i="3"/>
  <c r="I7" i="3"/>
  <c r="I9" i="3"/>
  <c r="I11" i="3"/>
  <c r="I13" i="3"/>
  <c r="I15" i="3"/>
  <c r="I17" i="3"/>
  <c r="I19" i="3"/>
  <c r="I21" i="3"/>
  <c r="I23" i="3"/>
  <c r="I25" i="3"/>
  <c r="I27" i="3"/>
  <c r="I29" i="3"/>
  <c r="H24" i="3"/>
  <c r="H7" i="3"/>
  <c r="H9" i="3"/>
  <c r="H11" i="3"/>
  <c r="H13" i="3"/>
  <c r="H15" i="3"/>
  <c r="H17" i="3"/>
  <c r="H19" i="3"/>
  <c r="H21" i="3"/>
  <c r="H23" i="3"/>
  <c r="H25" i="3"/>
  <c r="H27" i="3"/>
  <c r="H29" i="3"/>
  <c r="A29" i="3" l="1"/>
  <c r="E29" i="3"/>
  <c r="A27" i="3"/>
  <c r="E27" i="3"/>
  <c r="A25" i="3"/>
  <c r="E25" i="3"/>
  <c r="A23" i="3"/>
  <c r="E23" i="3"/>
  <c r="A21" i="3"/>
  <c r="E21" i="3"/>
  <c r="A19" i="3"/>
  <c r="E19" i="3"/>
  <c r="A17" i="3"/>
  <c r="E17" i="3"/>
  <c r="A15" i="3"/>
  <c r="E15" i="3"/>
  <c r="A13" i="3"/>
  <c r="E13" i="3"/>
  <c r="A11" i="3"/>
  <c r="E11" i="3"/>
  <c r="A9" i="3"/>
  <c r="A7" i="3"/>
  <c r="I28" i="3"/>
  <c r="A28" i="3"/>
  <c r="I26" i="3"/>
  <c r="A26" i="3"/>
  <c r="I24" i="3"/>
  <c r="J24" i="3" s="1"/>
  <c r="A24" i="3"/>
  <c r="I22" i="3"/>
  <c r="A22" i="3"/>
  <c r="I20" i="3"/>
  <c r="A20" i="3"/>
  <c r="I18" i="3"/>
  <c r="A18" i="3"/>
  <c r="I16" i="3"/>
  <c r="A16" i="3"/>
  <c r="I14" i="3"/>
  <c r="A14" i="3"/>
  <c r="I12" i="3"/>
  <c r="A12" i="3"/>
  <c r="I10" i="3"/>
  <c r="A10" i="3"/>
  <c r="I8" i="3"/>
  <c r="A8" i="3"/>
  <c r="I6" i="3"/>
  <c r="A6" i="3"/>
  <c r="J29" i="3"/>
  <c r="J25" i="3"/>
  <c r="J21" i="3"/>
  <c r="J17" i="3"/>
  <c r="J13" i="3"/>
  <c r="J9" i="3"/>
  <c r="H8" i="3"/>
  <c r="J8" i="3" s="1"/>
  <c r="H16" i="3"/>
  <c r="H28" i="3"/>
  <c r="J28" i="3" s="1"/>
  <c r="H20" i="3"/>
  <c r="H12" i="3"/>
  <c r="J12" i="3" s="1"/>
  <c r="J27" i="3"/>
  <c r="J23" i="3"/>
  <c r="J19" i="3"/>
  <c r="J15" i="3"/>
  <c r="J11" i="3"/>
  <c r="J7" i="3"/>
  <c r="H30" i="3"/>
  <c r="J30" i="3" s="1"/>
  <c r="H26" i="3"/>
  <c r="H22" i="3"/>
  <c r="H18" i="3"/>
  <c r="H14" i="3"/>
  <c r="H10" i="3"/>
  <c r="H6" i="3"/>
  <c r="J10" i="3" l="1"/>
  <c r="J18" i="3"/>
  <c r="J26" i="3"/>
  <c r="J14" i="3"/>
  <c r="J22" i="3"/>
  <c r="J20" i="3"/>
  <c r="J16" i="3"/>
  <c r="D7" i="3"/>
  <c r="E7" i="3" s="1"/>
  <c r="D8" i="3"/>
  <c r="E8" i="3" s="1"/>
  <c r="D9" i="3"/>
  <c r="E9" i="3" s="1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J6" i="3"/>
  <c r="D6" i="3"/>
  <c r="E6" i="3" s="1"/>
  <c r="C6" i="3"/>
  <c r="F21" i="3" l="1"/>
  <c r="G21" i="3" s="1"/>
  <c r="F9" i="3"/>
  <c r="G9" i="3" s="1"/>
  <c r="F6" i="3"/>
  <c r="G6" i="3" s="1"/>
  <c r="F28" i="3"/>
  <c r="G28" i="3" s="1"/>
  <c r="F24" i="3"/>
  <c r="G24" i="3" s="1"/>
  <c r="F20" i="3"/>
  <c r="G20" i="3" s="1"/>
  <c r="F16" i="3"/>
  <c r="G16" i="3" s="1"/>
  <c r="F12" i="3"/>
  <c r="G12" i="3" s="1"/>
  <c r="F8" i="3"/>
  <c r="G8" i="3" s="1"/>
  <c r="F29" i="3"/>
  <c r="G29" i="3" s="1"/>
  <c r="F25" i="3"/>
  <c r="G25" i="3" s="1"/>
  <c r="F13" i="3"/>
  <c r="G13" i="3" s="1"/>
  <c r="F27" i="3"/>
  <c r="G27" i="3" s="1"/>
  <c r="F23" i="3"/>
  <c r="G23" i="3" s="1"/>
  <c r="F19" i="3"/>
  <c r="G19" i="3" s="1"/>
  <c r="F15" i="3"/>
  <c r="G15" i="3" s="1"/>
  <c r="F11" i="3"/>
  <c r="G11" i="3" s="1"/>
  <c r="F7" i="3"/>
  <c r="G7" i="3" s="1"/>
  <c r="F17" i="3"/>
  <c r="G17" i="3" s="1"/>
  <c r="F30" i="3"/>
  <c r="G30" i="3" s="1"/>
  <c r="F26" i="3"/>
  <c r="G26" i="3" s="1"/>
  <c r="F22" i="3"/>
  <c r="G22" i="3" s="1"/>
  <c r="F18" i="3"/>
  <c r="G18" i="3" s="1"/>
  <c r="F14" i="3"/>
  <c r="G14" i="3" s="1"/>
  <c r="F10" i="3"/>
  <c r="G10" i="3" s="1"/>
  <c r="A1" i="3"/>
  <c r="H41" i="3"/>
  <c r="H32" i="3"/>
</calcChain>
</file>

<file path=xl/sharedStrings.xml><?xml version="1.0" encoding="utf-8"?>
<sst xmlns="http://schemas.openxmlformats.org/spreadsheetml/2006/main" count="71" uniqueCount="42">
  <si>
    <t>कार्यालय का नाम</t>
  </si>
  <si>
    <t xml:space="preserve">आपके विद्यालय एवं अधीनस्थ विद्यालयों के कार्मिको का डाटा भरे </t>
  </si>
  <si>
    <t>क्र.स.</t>
  </si>
  <si>
    <t>पद</t>
  </si>
  <si>
    <t>नाम कर्मचारी</t>
  </si>
  <si>
    <t>पदस्थापन स्थान</t>
  </si>
  <si>
    <t>माह जिसका सरेंडर उठाना है</t>
  </si>
  <si>
    <t>मूल वेतन</t>
  </si>
  <si>
    <t xml:space="preserve">कुल जमा उपार्जित अवकाश </t>
  </si>
  <si>
    <t>कार्यालय आदेश</t>
  </si>
  <si>
    <t>1. उपकोष कार्यालय ..................................................</t>
  </si>
  <si>
    <t>2. लेखा शाखा ।</t>
  </si>
  <si>
    <t>3. व्यक्तिगत पंजिका (संबंधित कार्मिक)</t>
  </si>
  <si>
    <t>4. रक्षित पत्रावली</t>
  </si>
  <si>
    <t>प्रतिलिपि-</t>
  </si>
  <si>
    <t>नकद देय राशि</t>
  </si>
  <si>
    <t>समर्पित अवकाश ब्यौरा</t>
  </si>
  <si>
    <t>कुल योग</t>
  </si>
  <si>
    <t>कुल</t>
  </si>
  <si>
    <t>नकदीकरण</t>
  </si>
  <si>
    <t>शेष</t>
  </si>
  <si>
    <t>क्रमांक:-</t>
  </si>
  <si>
    <t>दिनाक-</t>
  </si>
  <si>
    <t>dk;kZy; iz/kkukpk;Z] jktdh; mPp ek/;fed fo|ky; fcNkokMh</t>
  </si>
  <si>
    <t xml:space="preserve">DA </t>
  </si>
  <si>
    <t>कितने दिनों की पीएल का नकद भुगतान किया जाना है।</t>
  </si>
  <si>
    <t>देय डीए की दर</t>
  </si>
  <si>
    <r>
      <t xml:space="preserve">   foÙk foHkkx] jktLFkku ljdkj ds vkns'k Øekad ,Q1¼12½,QMh@:Yl@2005 t;iqj fnukad 03-09-2008 ds vuqlkj LFkkuh; dk;kZy; ds v/khu dk;Zjr fuEukfdr vf/kdkfj;ksa] deZpkfj;ksa dks muds vkosnu fd;s tkus ij foÙkh; o"kZ 2020&amp;21 gsrq ekg </t>
    </r>
    <r>
      <rPr>
        <b/>
        <sz val="14"/>
        <color theme="1"/>
        <rFont val="Kruti Dev 010"/>
      </rPr>
      <t>tqykbZ 2020</t>
    </r>
    <r>
      <rPr>
        <sz val="14"/>
        <color theme="1"/>
        <rFont val="Kruti Dev 010"/>
      </rPr>
      <t xml:space="preserve"> dk fuEukuqlkj mikftZr vodk'k ds udn Hkqxrku fd;s tkus dh Loh—fr çnku dh tkrh gSaA bl Loh—fr dk bUækt lacaf/kr vf/kdkjh@deZpkjh dh ewy lsok iqfLrdk esa yky L;kgh ls dj fn;k x;k gSa&amp;</t>
    </r>
  </si>
  <si>
    <t>o-v-</t>
  </si>
  <si>
    <t>jkmekfo] fcNkokMh</t>
  </si>
  <si>
    <t>July</t>
  </si>
  <si>
    <t>Jh euksgj uS.k</t>
  </si>
  <si>
    <t>No. of PL Encashed</t>
  </si>
  <si>
    <t>www.Rajteachers.in</t>
  </si>
  <si>
    <t>1- Use font K- 10 to fill in the enteries.</t>
  </si>
  <si>
    <t>2- Use Autofilter to remove blank rows in PL Order.</t>
  </si>
  <si>
    <t>3- To prepare PL Order-2 No need to fill in Total PL Balance in last column.</t>
  </si>
  <si>
    <t>WWW.Rajteachers.in</t>
  </si>
  <si>
    <t>Jh ,p-ih- lksuh</t>
  </si>
  <si>
    <t xml:space="preserve">Jh ckcwyky </t>
  </si>
  <si>
    <t>O;k[;krk</t>
  </si>
  <si>
    <t>Jh vkse izdk'k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</si>
</sst>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DevLys 010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Kruti Dev 010"/>
    </font>
    <font>
      <sz val="10"/>
      <color rgb="FFFF0000"/>
      <name val="Kruti Dev 010"/>
    </font>
    <font>
      <sz val="14"/>
      <color theme="1"/>
      <name val="Kruti Dev 010"/>
    </font>
    <font>
      <b/>
      <sz val="18"/>
      <color theme="1"/>
      <name val="Kruti Dev 010"/>
    </font>
    <font>
      <sz val="10"/>
      <color rgb="FFFF0000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24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2" xfId="0" applyFont="1" applyBorder="1" applyAlignment="1" applyProtection="1">
      <alignment horizontal="center" vertical="center"/>
      <protection hidden="1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2" xfId="0" quotePrefix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/>
    </xf>
    <xf numFmtId="0" fontId="10" fillId="5" borderId="2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 applyProtection="1">
      <alignment horizontal="left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0" fillId="5" borderId="6" xfId="0" applyFont="1" applyFill="1" applyBorder="1" applyAlignment="1" applyProtection="1">
      <alignment horizontal="left" vertical="center"/>
      <protection locked="0"/>
    </xf>
    <xf numFmtId="0" fontId="3" fillId="6" borderId="8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vertical="center"/>
      <protection hidden="1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 applyProtection="1">
      <alignment horizontal="center" vertical="center"/>
      <protection locked="0"/>
    </xf>
    <xf numFmtId="9" fontId="5" fillId="6" borderId="2" xfId="0" applyNumberFormat="1" applyFont="1" applyFill="1" applyBorder="1" applyAlignment="1" applyProtection="1">
      <alignment horizontal="center" vertical="center"/>
      <protection locked="0"/>
    </xf>
    <xf numFmtId="1" fontId="5" fillId="6" borderId="2" xfId="0" applyNumberFormat="1" applyFont="1" applyFill="1" applyBorder="1" applyAlignment="1" applyProtection="1">
      <alignment horizontal="center" vertical="center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9" fontId="5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left" vertical="center" wrapText="1"/>
      <protection locked="0"/>
    </xf>
    <xf numFmtId="0" fontId="5" fillId="6" borderId="9" xfId="0" applyFont="1" applyFill="1" applyBorder="1" applyAlignment="1" applyProtection="1">
      <alignment horizontal="center" vertical="center"/>
      <protection locked="0"/>
    </xf>
    <xf numFmtId="9" fontId="5" fillId="6" borderId="9" xfId="0" applyNumberFormat="1" applyFont="1" applyFill="1" applyBorder="1" applyAlignment="1" applyProtection="1">
      <alignment horizontal="center" vertical="center"/>
      <protection locked="0"/>
    </xf>
    <xf numFmtId="1" fontId="5" fillId="6" borderId="9" xfId="0" applyNumberFormat="1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9" fillId="5" borderId="0" xfId="0" applyFont="1" applyFill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7" borderId="0" xfId="0" applyFill="1" applyBorder="1"/>
    <xf numFmtId="0" fontId="0" fillId="7" borderId="16" xfId="0" applyFill="1" applyBorder="1"/>
    <xf numFmtId="0" fontId="13" fillId="7" borderId="0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6:I31" totalsRowShown="0" headerRowDxfId="13" dataDxfId="11" headerRowBorderDxfId="12" tableBorderDxfId="10" totalsRowBorderDxfId="9">
  <autoFilter ref="A6:I31" xr:uid="{00000000-0009-0000-0100-000004000000}"/>
  <tableColumns count="9">
    <tableColumn id="1" xr3:uid="{00000000-0010-0000-0200-000001000000}" name="क्र.स." dataDxfId="8"/>
    <tableColumn id="2" xr3:uid="{00000000-0010-0000-0200-000002000000}" name="नाम कर्मचारी" dataDxfId="7"/>
    <tableColumn id="3" xr3:uid="{00000000-0010-0000-0200-000003000000}" name="पद" dataDxfId="6"/>
    <tableColumn id="4" xr3:uid="{00000000-0010-0000-0200-000004000000}" name="पदस्थापन स्थान" dataDxfId="5"/>
    <tableColumn id="5" xr3:uid="{00000000-0010-0000-0200-000005000000}" name="माह जिसका सरेंडर उठाना है" dataDxfId="4"/>
    <tableColumn id="6" xr3:uid="{00000000-0010-0000-0200-000006000000}" name="मूल वेतन" dataDxfId="3"/>
    <tableColumn id="7" xr3:uid="{00000000-0010-0000-0200-000007000000}" name="देय डीए की दर" dataDxfId="2"/>
    <tableColumn id="9" xr3:uid="{9E772425-D8CF-4FF0-82FF-9AFE77C5C72B}" name="कितने दिनों की पीएल का नकद भुगतान किया जाना है।" dataDxfId="1"/>
    <tableColumn id="8" xr3:uid="{00000000-0010-0000-0200-000008000000}" name="कुल जमा उपार्जित अवकाश 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0"/>
  <sheetViews>
    <sheetView tabSelected="1" zoomScaleNormal="100" workbookViewId="0">
      <pane ySplit="6" topLeftCell="A7" activePane="bottomLeft" state="frozen"/>
      <selection pane="bottomLeft" activeCell="B11" sqref="B11"/>
    </sheetView>
  </sheetViews>
  <sheetFormatPr defaultRowHeight="15" x14ac:dyDescent="0.25"/>
  <cols>
    <col min="1" max="1" width="4.42578125" customWidth="1"/>
    <col min="2" max="2" width="22.42578125" customWidth="1"/>
    <col min="3" max="3" width="14.140625" customWidth="1"/>
    <col min="4" max="4" width="26.5703125" customWidth="1"/>
    <col min="5" max="5" width="15.42578125" customWidth="1"/>
    <col min="6" max="6" width="9.140625" customWidth="1"/>
    <col min="7" max="7" width="9.42578125" customWidth="1"/>
    <col min="8" max="8" width="16.5703125" customWidth="1"/>
    <col min="9" max="9" width="8.85546875" customWidth="1"/>
    <col min="10" max="10" width="8.85546875" style="9" customWidth="1"/>
    <col min="11" max="17" width="9.140625" style="9"/>
  </cols>
  <sheetData>
    <row r="1" spans="1:17" ht="18.75" x14ac:dyDescent="0.3">
      <c r="A1" s="41" t="s">
        <v>0</v>
      </c>
      <c r="B1" s="42"/>
      <c r="C1" s="42"/>
      <c r="D1" s="42"/>
      <c r="E1" s="42"/>
      <c r="F1" s="42"/>
      <c r="G1" s="42"/>
      <c r="H1" s="42"/>
      <c r="I1" s="43"/>
    </row>
    <row r="2" spans="1:17" ht="27" customHeight="1" x14ac:dyDescent="0.25">
      <c r="A2" s="44" t="s">
        <v>23</v>
      </c>
      <c r="B2" s="45"/>
      <c r="C2" s="45"/>
      <c r="D2" s="45"/>
      <c r="E2" s="45"/>
      <c r="F2" s="45"/>
      <c r="G2" s="45"/>
      <c r="H2" s="45"/>
      <c r="I2" s="46"/>
    </row>
    <row r="3" spans="1:17" ht="31.5" x14ac:dyDescent="0.5">
      <c r="A3" s="54" t="s">
        <v>33</v>
      </c>
      <c r="B3" s="55"/>
      <c r="C3" s="55"/>
      <c r="D3" s="55"/>
      <c r="E3" s="55"/>
      <c r="F3" s="55"/>
      <c r="G3" s="55"/>
      <c r="H3" s="55"/>
      <c r="I3" s="56"/>
    </row>
    <row r="4" spans="1:17" ht="21.75" customHeight="1" x14ac:dyDescent="0.25">
      <c r="A4" s="38" t="s">
        <v>1</v>
      </c>
      <c r="B4" s="39"/>
      <c r="C4" s="39"/>
      <c r="D4" s="39"/>
      <c r="E4" s="39"/>
      <c r="F4" s="39"/>
      <c r="G4" s="39"/>
      <c r="H4" s="39"/>
      <c r="I4" s="40"/>
    </row>
    <row r="5" spans="1:17" x14ac:dyDescent="0.25">
      <c r="A5" s="13"/>
      <c r="B5" s="12"/>
      <c r="C5" s="12"/>
      <c r="D5" s="12"/>
      <c r="E5" s="12"/>
      <c r="F5" s="12"/>
      <c r="G5" s="12"/>
      <c r="H5" s="12"/>
      <c r="I5" s="14"/>
    </row>
    <row r="6" spans="1:17" ht="52.5" customHeight="1" x14ac:dyDescent="0.55000000000000004">
      <c r="A6" s="15" t="s">
        <v>2</v>
      </c>
      <c r="B6" s="8" t="s">
        <v>4</v>
      </c>
      <c r="C6" s="8" t="s">
        <v>3</v>
      </c>
      <c r="D6" s="8" t="s">
        <v>5</v>
      </c>
      <c r="E6" s="8" t="s">
        <v>6</v>
      </c>
      <c r="F6" s="8" t="s">
        <v>7</v>
      </c>
      <c r="G6" s="8" t="s">
        <v>26</v>
      </c>
      <c r="H6" s="8" t="s">
        <v>25</v>
      </c>
      <c r="I6" s="16" t="s">
        <v>8</v>
      </c>
      <c r="J6" s="10"/>
      <c r="K6" s="59" t="s">
        <v>37</v>
      </c>
      <c r="L6" s="60"/>
      <c r="M6" s="60"/>
      <c r="N6" s="60"/>
      <c r="O6" s="60"/>
      <c r="P6" s="60"/>
      <c r="Q6" s="60"/>
    </row>
    <row r="7" spans="1:17" ht="20.100000000000001" customHeight="1" x14ac:dyDescent="0.25">
      <c r="A7" s="17">
        <v>1</v>
      </c>
      <c r="B7" s="22" t="s">
        <v>31</v>
      </c>
      <c r="C7" s="22" t="s">
        <v>28</v>
      </c>
      <c r="D7" s="22" t="s">
        <v>29</v>
      </c>
      <c r="E7" s="23" t="s">
        <v>30</v>
      </c>
      <c r="F7" s="23">
        <v>43500</v>
      </c>
      <c r="G7" s="24">
        <v>0.17</v>
      </c>
      <c r="H7" s="25">
        <v>10</v>
      </c>
      <c r="I7" s="26">
        <v>45</v>
      </c>
      <c r="J7" s="11"/>
      <c r="K7" s="57" t="s">
        <v>34</v>
      </c>
      <c r="L7" s="57"/>
      <c r="M7" s="57"/>
      <c r="N7" s="57"/>
      <c r="O7" s="57"/>
      <c r="P7" s="57"/>
      <c r="Q7" s="57"/>
    </row>
    <row r="8" spans="1:17" ht="20.100000000000001" customHeight="1" x14ac:dyDescent="0.25">
      <c r="A8" s="18">
        <v>2</v>
      </c>
      <c r="B8" s="27" t="s">
        <v>38</v>
      </c>
      <c r="C8" s="27" t="s">
        <v>28</v>
      </c>
      <c r="D8" s="27" t="s">
        <v>29</v>
      </c>
      <c r="E8" s="28" t="s">
        <v>30</v>
      </c>
      <c r="F8" s="28">
        <v>63100</v>
      </c>
      <c r="G8" s="29">
        <v>0.17</v>
      </c>
      <c r="H8" s="30">
        <v>15</v>
      </c>
      <c r="I8" s="31">
        <v>290</v>
      </c>
      <c r="K8" s="57" t="s">
        <v>35</v>
      </c>
      <c r="L8" s="57"/>
      <c r="M8" s="57"/>
      <c r="N8" s="57"/>
      <c r="O8" s="57"/>
      <c r="P8" s="57"/>
      <c r="Q8" s="57"/>
    </row>
    <row r="9" spans="1:17" ht="20.100000000000001" customHeight="1" thickBot="1" x14ac:dyDescent="0.3">
      <c r="A9" s="17">
        <v>3</v>
      </c>
      <c r="B9" s="22" t="s">
        <v>39</v>
      </c>
      <c r="C9" s="22" t="s">
        <v>40</v>
      </c>
      <c r="D9" s="22" t="s">
        <v>29</v>
      </c>
      <c r="E9" s="23" t="s">
        <v>30</v>
      </c>
      <c r="F9" s="23">
        <v>43500</v>
      </c>
      <c r="G9" s="24">
        <v>0.17</v>
      </c>
      <c r="H9" s="25">
        <v>10</v>
      </c>
      <c r="I9" s="26">
        <v>60</v>
      </c>
      <c r="K9" s="58" t="s">
        <v>36</v>
      </c>
      <c r="L9" s="58"/>
      <c r="M9" s="58"/>
      <c r="N9" s="58"/>
      <c r="O9" s="58"/>
      <c r="P9" s="58"/>
      <c r="Q9" s="58"/>
    </row>
    <row r="10" spans="1:17" ht="20.100000000000001" customHeight="1" x14ac:dyDescent="0.25">
      <c r="A10" s="18">
        <v>4</v>
      </c>
      <c r="B10" s="27" t="s">
        <v>41</v>
      </c>
      <c r="C10" s="27" t="s">
        <v>40</v>
      </c>
      <c r="D10" s="27" t="s">
        <v>29</v>
      </c>
      <c r="E10" s="28" t="s">
        <v>30</v>
      </c>
      <c r="F10" s="28">
        <v>49200</v>
      </c>
      <c r="G10" s="29">
        <v>0.17</v>
      </c>
      <c r="H10" s="30">
        <v>12</v>
      </c>
      <c r="I10" s="31">
        <v>90</v>
      </c>
    </row>
    <row r="11" spans="1:17" ht="20.100000000000001" customHeight="1" x14ac:dyDescent="0.25">
      <c r="A11" s="17">
        <v>5</v>
      </c>
      <c r="B11" s="22"/>
      <c r="C11" s="22"/>
      <c r="D11" s="22"/>
      <c r="E11" s="23"/>
      <c r="F11" s="23"/>
      <c r="G11" s="24"/>
      <c r="H11" s="25"/>
      <c r="I11" s="26"/>
    </row>
    <row r="12" spans="1:17" ht="20.100000000000001" customHeight="1" x14ac:dyDescent="0.25">
      <c r="A12" s="18">
        <v>6</v>
      </c>
      <c r="B12" s="27"/>
      <c r="C12" s="27"/>
      <c r="D12" s="27"/>
      <c r="E12" s="28"/>
      <c r="F12" s="28"/>
      <c r="G12" s="29"/>
      <c r="H12" s="30"/>
      <c r="I12" s="31"/>
    </row>
    <row r="13" spans="1:17" ht="20.100000000000001" customHeight="1" x14ac:dyDescent="0.25">
      <c r="A13" s="17">
        <v>7</v>
      </c>
      <c r="B13" s="22"/>
      <c r="C13" s="22"/>
      <c r="D13" s="22"/>
      <c r="E13" s="23"/>
      <c r="F13" s="23"/>
      <c r="G13" s="24"/>
      <c r="H13" s="25"/>
      <c r="I13" s="26"/>
    </row>
    <row r="14" spans="1:17" ht="20.100000000000001" customHeight="1" x14ac:dyDescent="0.25">
      <c r="A14" s="18">
        <v>8</v>
      </c>
      <c r="B14" s="27"/>
      <c r="C14" s="27"/>
      <c r="D14" s="27"/>
      <c r="E14" s="28"/>
      <c r="F14" s="28"/>
      <c r="G14" s="29"/>
      <c r="H14" s="30"/>
      <c r="I14" s="31"/>
    </row>
    <row r="15" spans="1:17" ht="20.100000000000001" customHeight="1" x14ac:dyDescent="0.25">
      <c r="A15" s="17">
        <v>9</v>
      </c>
      <c r="B15" s="22"/>
      <c r="C15" s="22"/>
      <c r="D15" s="22"/>
      <c r="E15" s="23"/>
      <c r="F15" s="23"/>
      <c r="G15" s="24"/>
      <c r="H15" s="25"/>
      <c r="I15" s="26"/>
    </row>
    <row r="16" spans="1:17" ht="20.100000000000001" customHeight="1" x14ac:dyDescent="0.25">
      <c r="A16" s="19">
        <v>10</v>
      </c>
      <c r="B16" s="27"/>
      <c r="C16" s="27"/>
      <c r="D16" s="27"/>
      <c r="E16" s="28"/>
      <c r="F16" s="28"/>
      <c r="G16" s="29"/>
      <c r="H16" s="30"/>
      <c r="I16" s="31"/>
    </row>
    <row r="17" spans="1:9" ht="20.100000000000001" customHeight="1" x14ac:dyDescent="0.25">
      <c r="A17" s="17">
        <v>11</v>
      </c>
      <c r="B17" s="22"/>
      <c r="C17" s="22"/>
      <c r="D17" s="22"/>
      <c r="E17" s="23"/>
      <c r="F17" s="23"/>
      <c r="G17" s="24"/>
      <c r="H17" s="25"/>
      <c r="I17" s="26"/>
    </row>
    <row r="18" spans="1:9" ht="20.100000000000001" customHeight="1" x14ac:dyDescent="0.25">
      <c r="A18" s="19">
        <v>12</v>
      </c>
      <c r="B18" s="27"/>
      <c r="C18" s="27"/>
      <c r="D18" s="27"/>
      <c r="E18" s="28"/>
      <c r="F18" s="28"/>
      <c r="G18" s="29"/>
      <c r="H18" s="30"/>
      <c r="I18" s="31"/>
    </row>
    <row r="19" spans="1:9" ht="20.100000000000001" customHeight="1" x14ac:dyDescent="0.25">
      <c r="A19" s="17">
        <v>13</v>
      </c>
      <c r="B19" s="22"/>
      <c r="C19" s="22"/>
      <c r="D19" s="22"/>
      <c r="E19" s="23"/>
      <c r="F19" s="23"/>
      <c r="G19" s="24"/>
      <c r="H19" s="25"/>
      <c r="I19" s="26"/>
    </row>
    <row r="20" spans="1:9" ht="20.100000000000001" customHeight="1" x14ac:dyDescent="0.25">
      <c r="A20" s="19">
        <v>14</v>
      </c>
      <c r="B20" s="27"/>
      <c r="C20" s="27"/>
      <c r="D20" s="27"/>
      <c r="E20" s="28"/>
      <c r="F20" s="28"/>
      <c r="G20" s="29"/>
      <c r="H20" s="30"/>
      <c r="I20" s="31"/>
    </row>
    <row r="21" spans="1:9" ht="20.100000000000001" customHeight="1" x14ac:dyDescent="0.25">
      <c r="A21" s="17">
        <v>15</v>
      </c>
      <c r="B21" s="22"/>
      <c r="C21" s="22"/>
      <c r="D21" s="22"/>
      <c r="E21" s="23"/>
      <c r="F21" s="23"/>
      <c r="G21" s="24"/>
      <c r="H21" s="25"/>
      <c r="I21" s="26"/>
    </row>
    <row r="22" spans="1:9" ht="20.100000000000001" customHeight="1" x14ac:dyDescent="0.25">
      <c r="A22" s="19">
        <v>16</v>
      </c>
      <c r="B22" s="27"/>
      <c r="C22" s="27"/>
      <c r="D22" s="27"/>
      <c r="E22" s="28"/>
      <c r="F22" s="28"/>
      <c r="G22" s="29"/>
      <c r="H22" s="30"/>
      <c r="I22" s="31"/>
    </row>
    <row r="23" spans="1:9" ht="20.100000000000001" customHeight="1" x14ac:dyDescent="0.25">
      <c r="A23" s="17">
        <v>17</v>
      </c>
      <c r="B23" s="22"/>
      <c r="C23" s="22"/>
      <c r="D23" s="22"/>
      <c r="E23" s="23"/>
      <c r="F23" s="23"/>
      <c r="G23" s="24"/>
      <c r="H23" s="25"/>
      <c r="I23" s="26"/>
    </row>
    <row r="24" spans="1:9" ht="20.100000000000001" customHeight="1" x14ac:dyDescent="0.25">
      <c r="A24" s="19">
        <v>18</v>
      </c>
      <c r="B24" s="27"/>
      <c r="C24" s="27"/>
      <c r="D24" s="27"/>
      <c r="E24" s="28"/>
      <c r="F24" s="28"/>
      <c r="G24" s="29"/>
      <c r="H24" s="30"/>
      <c r="I24" s="31"/>
    </row>
    <row r="25" spans="1:9" ht="20.100000000000001" customHeight="1" x14ac:dyDescent="0.25">
      <c r="A25" s="17">
        <v>19</v>
      </c>
      <c r="B25" s="22"/>
      <c r="C25" s="22"/>
      <c r="D25" s="22"/>
      <c r="E25" s="23"/>
      <c r="F25" s="23"/>
      <c r="G25" s="24"/>
      <c r="H25" s="25"/>
      <c r="I25" s="26"/>
    </row>
    <row r="26" spans="1:9" ht="20.100000000000001" customHeight="1" x14ac:dyDescent="0.25">
      <c r="A26" s="19">
        <v>20</v>
      </c>
      <c r="B26" s="27"/>
      <c r="C26" s="27"/>
      <c r="D26" s="27"/>
      <c r="E26" s="28"/>
      <c r="F26" s="28"/>
      <c r="G26" s="29"/>
      <c r="H26" s="30"/>
      <c r="I26" s="31"/>
    </row>
    <row r="27" spans="1:9" ht="20.100000000000001" customHeight="1" x14ac:dyDescent="0.25">
      <c r="A27" s="17">
        <v>21</v>
      </c>
      <c r="B27" s="22"/>
      <c r="C27" s="22"/>
      <c r="D27" s="22"/>
      <c r="E27" s="23"/>
      <c r="F27" s="23"/>
      <c r="G27" s="24"/>
      <c r="H27" s="25"/>
      <c r="I27" s="26"/>
    </row>
    <row r="28" spans="1:9" ht="20.100000000000001" customHeight="1" x14ac:dyDescent="0.25">
      <c r="A28" s="19">
        <v>22</v>
      </c>
      <c r="B28" s="27"/>
      <c r="C28" s="27"/>
      <c r="D28" s="27"/>
      <c r="E28" s="28"/>
      <c r="F28" s="28"/>
      <c r="G28" s="29"/>
      <c r="H28" s="30"/>
      <c r="I28" s="31"/>
    </row>
    <row r="29" spans="1:9" ht="20.100000000000001" customHeight="1" x14ac:dyDescent="0.25">
      <c r="A29" s="17">
        <v>23</v>
      </c>
      <c r="B29" s="22"/>
      <c r="C29" s="22"/>
      <c r="D29" s="22"/>
      <c r="E29" s="23"/>
      <c r="F29" s="23"/>
      <c r="G29" s="24"/>
      <c r="H29" s="25"/>
      <c r="I29" s="26"/>
    </row>
    <row r="30" spans="1:9" ht="20.100000000000001" customHeight="1" x14ac:dyDescent="0.25">
      <c r="A30" s="19">
        <v>24</v>
      </c>
      <c r="B30" s="27"/>
      <c r="C30" s="27"/>
      <c r="D30" s="27"/>
      <c r="E30" s="28"/>
      <c r="F30" s="28"/>
      <c r="G30" s="29"/>
      <c r="H30" s="30"/>
      <c r="I30" s="31"/>
    </row>
    <row r="31" spans="1:9" ht="19.5" thickBot="1" x14ac:dyDescent="0.3">
      <c r="A31" s="20">
        <v>25</v>
      </c>
      <c r="B31" s="32"/>
      <c r="C31" s="32"/>
      <c r="D31" s="32"/>
      <c r="E31" s="23"/>
      <c r="F31" s="33"/>
      <c r="G31" s="34"/>
      <c r="H31" s="35"/>
      <c r="I31" s="36"/>
    </row>
    <row r="32" spans="1:9" x14ac:dyDescent="0.25">
      <c r="A32" s="9"/>
      <c r="B32" s="9"/>
      <c r="C32" s="9"/>
      <c r="D32" s="9"/>
      <c r="E32" s="9"/>
      <c r="F32" s="9"/>
      <c r="G32" s="9"/>
      <c r="H32" s="9"/>
      <c r="I32" s="9"/>
    </row>
    <row r="33" spans="1:9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25">
      <c r="A34" s="9"/>
      <c r="B34" s="9"/>
      <c r="C34" s="9"/>
      <c r="D34" s="9"/>
      <c r="E34" s="9"/>
      <c r="F34" s="9"/>
      <c r="G34" s="9"/>
      <c r="H34" s="9"/>
      <c r="I34" s="9"/>
    </row>
    <row r="35" spans="1:9" x14ac:dyDescent="0.25">
      <c r="A35" s="9"/>
      <c r="B35" s="9"/>
      <c r="C35" s="9"/>
      <c r="D35" s="9"/>
      <c r="E35" s="9"/>
      <c r="F35" s="9"/>
      <c r="G35" s="9"/>
      <c r="H35" s="9"/>
      <c r="I35" s="9"/>
    </row>
    <row r="36" spans="1:9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x14ac:dyDescent="0.25">
      <c r="A37" s="9"/>
      <c r="B37" s="9"/>
      <c r="C37" s="9"/>
      <c r="D37" s="9"/>
      <c r="E37" s="9"/>
      <c r="F37" s="9"/>
      <c r="G37" s="9"/>
      <c r="H37" s="9"/>
      <c r="I37" s="9"/>
    </row>
    <row r="38" spans="1:9" x14ac:dyDescent="0.25">
      <c r="A38" s="9"/>
      <c r="B38" s="9"/>
      <c r="C38" s="9"/>
      <c r="D38" s="9"/>
      <c r="E38" s="9"/>
      <c r="F38" s="9"/>
      <c r="G38" s="9"/>
      <c r="H38" s="9"/>
      <c r="I38" s="9"/>
    </row>
    <row r="39" spans="1:9" x14ac:dyDescent="0.25">
      <c r="A39" s="9"/>
      <c r="B39" s="9"/>
      <c r="C39" s="9"/>
      <c r="D39" s="9"/>
      <c r="E39" s="9"/>
      <c r="F39" s="9"/>
      <c r="G39" s="9"/>
      <c r="H39" s="9"/>
      <c r="I39" s="9"/>
    </row>
    <row r="40" spans="1:9" x14ac:dyDescent="0.25">
      <c r="A40" s="9"/>
      <c r="B40" s="9"/>
      <c r="C40" s="9"/>
      <c r="D40" s="9"/>
      <c r="E40" s="9"/>
      <c r="F40" s="9"/>
      <c r="G40" s="9"/>
      <c r="H40" s="9"/>
      <c r="I40" s="9"/>
    </row>
    <row r="41" spans="1:9" x14ac:dyDescent="0.25">
      <c r="A41" s="9"/>
      <c r="B41" s="9"/>
      <c r="C41" s="9"/>
      <c r="D41" s="9"/>
      <c r="E41" s="9"/>
      <c r="F41" s="9"/>
      <c r="G41" s="9"/>
      <c r="H41" s="9"/>
      <c r="I41" s="9"/>
    </row>
    <row r="42" spans="1:9" x14ac:dyDescent="0.25">
      <c r="A42" s="9"/>
      <c r="B42" s="9"/>
      <c r="C42" s="9"/>
      <c r="D42" s="9"/>
      <c r="E42" s="9"/>
      <c r="F42" s="9"/>
      <c r="G42" s="9"/>
      <c r="H42" s="9"/>
      <c r="I42" s="9"/>
    </row>
    <row r="43" spans="1:9" x14ac:dyDescent="0.25">
      <c r="A43" s="9"/>
      <c r="B43" s="9"/>
      <c r="C43" s="9"/>
      <c r="D43" s="9"/>
      <c r="E43" s="9"/>
      <c r="F43" s="9"/>
      <c r="G43" s="9"/>
      <c r="H43" s="9"/>
      <c r="I43" s="9"/>
    </row>
    <row r="44" spans="1:9" x14ac:dyDescent="0.25">
      <c r="A44" s="9"/>
      <c r="B44" s="9"/>
      <c r="C44" s="9"/>
      <c r="D44" s="9"/>
      <c r="E44" s="9"/>
      <c r="F44" s="9"/>
      <c r="G44" s="9"/>
      <c r="H44" s="9"/>
      <c r="I44" s="9"/>
    </row>
    <row r="45" spans="1:9" x14ac:dyDescent="0.25">
      <c r="A45" s="9"/>
      <c r="B45" s="9"/>
      <c r="C45" s="9"/>
      <c r="D45" s="9"/>
      <c r="E45" s="9"/>
      <c r="F45" s="9"/>
      <c r="G45" s="9"/>
      <c r="H45" s="9"/>
      <c r="I45" s="9"/>
    </row>
    <row r="46" spans="1:9" x14ac:dyDescent="0.25">
      <c r="A46" s="9"/>
      <c r="B46" s="9"/>
      <c r="C46" s="9"/>
      <c r="D46" s="9"/>
      <c r="E46" s="9"/>
      <c r="F46" s="9"/>
      <c r="G46" s="9"/>
      <c r="H46" s="9"/>
      <c r="I46" s="9"/>
    </row>
    <row r="47" spans="1:9" x14ac:dyDescent="0.25">
      <c r="A47" s="9"/>
      <c r="B47" s="9"/>
      <c r="C47" s="9"/>
      <c r="D47" s="9"/>
      <c r="E47" s="9"/>
      <c r="F47" s="9"/>
      <c r="G47" s="9"/>
      <c r="H47" s="9"/>
      <c r="I47" s="9"/>
    </row>
    <row r="48" spans="1:9" x14ac:dyDescent="0.25">
      <c r="A48" s="9"/>
      <c r="B48" s="9"/>
      <c r="C48" s="9"/>
      <c r="D48" s="9"/>
      <c r="E48" s="9"/>
      <c r="F48" s="9"/>
      <c r="G48" s="9"/>
      <c r="H48" s="9"/>
      <c r="I48" s="9"/>
    </row>
    <row r="49" spans="1:9" x14ac:dyDescent="0.25">
      <c r="A49" s="9"/>
      <c r="B49" s="9"/>
      <c r="C49" s="9"/>
      <c r="D49" s="9"/>
      <c r="E49" s="9"/>
      <c r="F49" s="9"/>
      <c r="G49" s="9"/>
      <c r="H49" s="9"/>
      <c r="I49" s="9"/>
    </row>
    <row r="50" spans="1:9" x14ac:dyDescent="0.25">
      <c r="A50" s="9"/>
      <c r="B50" s="9"/>
      <c r="C50" s="9"/>
      <c r="D50" s="9"/>
      <c r="E50" s="9"/>
      <c r="F50" s="9"/>
      <c r="G50" s="9"/>
      <c r="H50" s="9"/>
      <c r="I50" s="9"/>
    </row>
  </sheetData>
  <sheetProtection password="C751" sheet="1" objects="1" scenarios="1" sort="0" autoFilter="0"/>
  <mergeCells count="5">
    <mergeCell ref="A4:I4"/>
    <mergeCell ref="A1:I1"/>
    <mergeCell ref="A2:I2"/>
    <mergeCell ref="A3:I3"/>
    <mergeCell ref="K6:Q6"/>
  </mergeCells>
  <dataValidations count="9">
    <dataValidation allowBlank="1" showInputMessage="1" showErrorMessage="1" promptTitle="नाम कर्मचारी" prompt="यहाँ कर्मचारी का नाम लिखे |" sqref="B7:B31" xr:uid="{00000000-0002-0000-0100-000002000000}"/>
    <dataValidation allowBlank="1" showInputMessage="1" showErrorMessage="1" promptTitle="मूल वेतन" prompt="उस माह का मूल वेतन लिखे जिस माह सरेंडर उठा रहे है |" sqref="F7:F31" xr:uid="{00000000-0002-0000-0100-000006000000}"/>
    <dataValidation allowBlank="1" showInputMessage="1" showErrorMessage="1" prompt="कर्मचारी का पद भरें।" sqref="C7:C31" xr:uid="{768D159E-8381-4D42-A415-6F9E429E0E60}"/>
    <dataValidation allowBlank="1" showInputMessage="1" showErrorMessage="1" prompt="पीईईओ क्षैत्र में कर्मचारी का पदस्थापन विद्यालय लिखें।" sqref="D7:D31" xr:uid="{C166893D-C2C9-4E53-9B85-CC8023EBDB93}"/>
    <dataValidation allowBlank="1" showInputMessage="1" showErrorMessage="1" prompt="उस माह की DA Rate लिखे |" sqref="G7:G31" xr:uid="{327D463B-1F42-4B7E-A3DC-49904F99014C}"/>
    <dataValidation allowBlank="1" showInputMessage="1" showErrorMessage="1" prompt=" इस वित्त वर्ष में कितनी पीएल का नकद भुगतान चाहा गया है, लिखें। अधिकतम 15 पीएल का नकद भुगतान प्राप्त किया जा सकता है।" sqref="H7:H31" xr:uid="{754D9BEB-9200-493F-9F6F-15BD596ADB86}"/>
    <dataValidation allowBlank="1" showInputMessage="1" showErrorMessage="1" promptTitle="कुल उपार्जित अवकाश" prompt="कर्मचारी के अवकाश लेखा में कितने उपार्जित अवकाश जमा है, लिखें।" sqref="I8:I31" xr:uid="{E1D152EF-0372-4F6D-A982-0E65F3E29F8D}"/>
    <dataValidation type="list" allowBlank="1" showInputMessage="1" showErrorMessage="1" prompt="जिस माह का उपार्जित अवकाश का नकद भुगतान उठाया जाना है, ड्राप डाउन लिस्ट में से चुनें।" sqref="E7:E31" xr:uid="{5F84EB2E-26D8-4EA5-A35C-27FF761FEB54}">
      <formula1>"July, Aug., Sept., Oct., Nov., Dec., Jan., Feb., Mar."</formula1>
    </dataValidation>
    <dataValidation allowBlank="1" showInputMessage="1" showErrorMessage="1" promptTitle="कुल उपार्जित अवकाश" prompt="कर्मचारी के अवकाश लेखा में कितने उपार्जित अवकाश जमा है(Opending Balance) , लिखें।" sqref="I7" xr:uid="{D92B7A1B-2676-44EE-8672-E117C3436C03}"/>
  </dataValidations>
  <pageMargins left="0.19685039370078741" right="0.19685039370078741" top="0.19685039370078741" bottom="0.19685039370078741" header="0" footer="0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3"/>
  <sheetViews>
    <sheetView view="pageLayout" zoomScaleNormal="100" zoomScaleSheetLayoutView="100" workbookViewId="0">
      <selection activeCell="G44" sqref="G44"/>
    </sheetView>
  </sheetViews>
  <sheetFormatPr defaultRowHeight="15" x14ac:dyDescent="0.25"/>
  <cols>
    <col min="1" max="1" width="3.28515625" style="2" customWidth="1"/>
    <col min="2" max="2" width="19.42578125" style="2" customWidth="1"/>
    <col min="3" max="3" width="13.5703125" style="2" customWidth="1"/>
    <col min="4" max="4" width="9" style="2" customWidth="1"/>
    <col min="5" max="5" width="9.5703125" style="2" customWidth="1"/>
    <col min="6" max="7" width="10.7109375" style="2" customWidth="1"/>
    <col min="8" max="9" width="6.7109375" style="2" customWidth="1"/>
    <col min="10" max="10" width="6.7109375" style="3" customWidth="1"/>
    <col min="11" max="16384" width="9.140625" style="3"/>
  </cols>
  <sheetData>
    <row r="1" spans="1:10" ht="23.25" customHeight="1" x14ac:dyDescent="0.35">
      <c r="A1" s="48" t="str">
        <f>Master!A2:I2</f>
        <v>dk;kZy; iz/kkukpk;Z] jktdh; mPp ek/;fed fo|ky; fcNkokMh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2.5" customHeight="1" x14ac:dyDescent="0.25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92.25" customHeight="1" x14ac:dyDescent="0.25">
      <c r="A3" s="51" t="s">
        <v>27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25">
      <c r="A4" s="50" t="s">
        <v>2</v>
      </c>
      <c r="B4" s="50" t="s">
        <v>4</v>
      </c>
      <c r="C4" s="50" t="s">
        <v>3</v>
      </c>
      <c r="D4" s="50" t="s">
        <v>7</v>
      </c>
      <c r="E4" s="50" t="s">
        <v>15</v>
      </c>
      <c r="F4" s="50"/>
      <c r="G4" s="50"/>
      <c r="H4" s="50" t="s">
        <v>16</v>
      </c>
      <c r="I4" s="50"/>
      <c r="J4" s="50"/>
    </row>
    <row r="5" spans="1:10" ht="25.5" x14ac:dyDescent="0.25">
      <c r="A5" s="50"/>
      <c r="B5" s="50"/>
      <c r="C5" s="50"/>
      <c r="D5" s="50"/>
      <c r="E5" s="5" t="s">
        <v>7</v>
      </c>
      <c r="F5" s="5" t="s">
        <v>24</v>
      </c>
      <c r="G5" s="5" t="s">
        <v>17</v>
      </c>
      <c r="H5" s="5" t="s">
        <v>18</v>
      </c>
      <c r="I5" s="5" t="s">
        <v>19</v>
      </c>
      <c r="J5" s="6" t="s">
        <v>20</v>
      </c>
    </row>
    <row r="6" spans="1:10" ht="18" customHeight="1" x14ac:dyDescent="0.25">
      <c r="A6" s="1">
        <f>IF(B6="","",Master!A7)</f>
        <v>1</v>
      </c>
      <c r="B6" s="7" t="str">
        <f>IF(Master!B7="","",Master!B7)</f>
        <v>Jh euksgj uS.k</v>
      </c>
      <c r="C6" s="21" t="str">
        <f t="shared" ref="C6:C30" si="0">IFERROR(VLOOKUP(B6,pl_order,2,0),"")</f>
        <v>o-v-</v>
      </c>
      <c r="D6" s="1">
        <f t="shared" ref="D6:D30" si="1">IFERROR(VLOOKUP(B6,pl_order,5,0),"")</f>
        <v>43500</v>
      </c>
      <c r="E6" s="1">
        <f>IF(B6="","",ROUND(D6/30*Master!H7,0))</f>
        <v>14500</v>
      </c>
      <c r="F6" s="1">
        <f>IFERROR(ROUND(E6*Master!G7,0),"")</f>
        <v>2465</v>
      </c>
      <c r="G6" s="1">
        <f>IF(C6="","",IFERROR(SUM(E6:F6),""))</f>
        <v>16965</v>
      </c>
      <c r="H6" s="1">
        <f t="shared" ref="H6:H30" si="2">IFERROR(VLOOKUP(B6,pl_order,8,0),"")</f>
        <v>45</v>
      </c>
      <c r="I6" s="1">
        <f t="shared" ref="I6:I30" si="3">IFERROR(VLOOKUP(B6,pl_order,7,0),"")</f>
        <v>10</v>
      </c>
      <c r="J6" s="1">
        <f>IFERROR(H6-I6,"")</f>
        <v>35</v>
      </c>
    </row>
    <row r="7" spans="1:10" ht="18" customHeight="1" x14ac:dyDescent="0.25">
      <c r="A7" s="1">
        <f>IF(B7="","",Master!A8)</f>
        <v>2</v>
      </c>
      <c r="B7" s="7" t="str">
        <f>IF(Master!B8="","",Master!B8)</f>
        <v>Jh ,p-ih- lksuh</v>
      </c>
      <c r="C7" s="21" t="str">
        <f t="shared" si="0"/>
        <v>o-v-</v>
      </c>
      <c r="D7" s="1">
        <f t="shared" si="1"/>
        <v>63100</v>
      </c>
      <c r="E7" s="1">
        <f>IF(B7="","",ROUND(D7/30*Master!H8,0))</f>
        <v>31550</v>
      </c>
      <c r="F7" s="1">
        <f>IFERROR(ROUND(E7*Master!G8,0),"")</f>
        <v>5364</v>
      </c>
      <c r="G7" s="1">
        <f t="shared" ref="G7:G30" si="4">IF(C7="","",IFERROR(SUM(E7:F7),""))</f>
        <v>36914</v>
      </c>
      <c r="H7" s="1">
        <f t="shared" si="2"/>
        <v>290</v>
      </c>
      <c r="I7" s="1">
        <f t="shared" si="3"/>
        <v>15</v>
      </c>
      <c r="J7" s="1">
        <f t="shared" ref="J7:J30" si="5">IFERROR(H7-I7,"")</f>
        <v>275</v>
      </c>
    </row>
    <row r="8" spans="1:10" ht="18" customHeight="1" x14ac:dyDescent="0.25">
      <c r="A8" s="1">
        <f>IF(B8="","",Master!A9)</f>
        <v>3</v>
      </c>
      <c r="B8" s="7" t="str">
        <f>IF(Master!B9="","",Master!B9)</f>
        <v xml:space="preserve">Jh ckcwyky </v>
      </c>
      <c r="C8" s="21" t="str">
        <f t="shared" si="0"/>
        <v>O;k[;krk</v>
      </c>
      <c r="D8" s="1">
        <f t="shared" si="1"/>
        <v>43500</v>
      </c>
      <c r="E8" s="1">
        <f>IF(B8="","",ROUND(D8/30*Master!H9,0))</f>
        <v>14500</v>
      </c>
      <c r="F8" s="1">
        <f>IFERROR(ROUND(E8*Master!G9,0),"")</f>
        <v>2465</v>
      </c>
      <c r="G8" s="1">
        <f t="shared" si="4"/>
        <v>16965</v>
      </c>
      <c r="H8" s="1">
        <f t="shared" si="2"/>
        <v>60</v>
      </c>
      <c r="I8" s="1">
        <f t="shared" si="3"/>
        <v>10</v>
      </c>
      <c r="J8" s="1">
        <f t="shared" si="5"/>
        <v>50</v>
      </c>
    </row>
    <row r="9" spans="1:10" ht="18" customHeight="1" x14ac:dyDescent="0.25">
      <c r="A9" s="1">
        <f>IF(B9="","",Master!A10)</f>
        <v>4</v>
      </c>
      <c r="B9" s="7" t="str">
        <f>IF(Master!B10="","",Master!B10)</f>
        <v>Jh vkse izdk'k</v>
      </c>
      <c r="C9" s="21" t="str">
        <f t="shared" si="0"/>
        <v>O;k[;krk</v>
      </c>
      <c r="D9" s="1">
        <f t="shared" si="1"/>
        <v>49200</v>
      </c>
      <c r="E9" s="1">
        <f>IF(B9="","",ROUND(D9/30*Master!H10,0))</f>
        <v>19680</v>
      </c>
      <c r="F9" s="1">
        <f>IFERROR(ROUND(E9*Master!G10,0),"")</f>
        <v>3346</v>
      </c>
      <c r="G9" s="1">
        <f t="shared" si="4"/>
        <v>23026</v>
      </c>
      <c r="H9" s="1">
        <f t="shared" si="2"/>
        <v>90</v>
      </c>
      <c r="I9" s="1">
        <f t="shared" si="3"/>
        <v>12</v>
      </c>
      <c r="J9" s="1">
        <f t="shared" si="5"/>
        <v>78</v>
      </c>
    </row>
    <row r="10" spans="1:10" ht="18" customHeight="1" x14ac:dyDescent="0.25">
      <c r="A10" s="1" t="str">
        <f>IF(B10="","",Master!A11)</f>
        <v/>
      </c>
      <c r="B10" s="7" t="str">
        <f>IF(Master!B11="","",Master!B11)</f>
        <v/>
      </c>
      <c r="C10" s="21" t="str">
        <f t="shared" si="0"/>
        <v/>
      </c>
      <c r="D10" s="1" t="str">
        <f t="shared" si="1"/>
        <v/>
      </c>
      <c r="E10" s="1" t="str">
        <f>IF(B10="","",ROUND(D10/30*Master!H11,0))</f>
        <v/>
      </c>
      <c r="F10" s="1" t="str">
        <f>IFERROR(ROUND(E10*Master!G11,0),"")</f>
        <v/>
      </c>
      <c r="G10" s="1" t="str">
        <f t="shared" si="4"/>
        <v/>
      </c>
      <c r="H10" s="1" t="str">
        <f t="shared" si="2"/>
        <v/>
      </c>
      <c r="I10" s="1" t="str">
        <f t="shared" si="3"/>
        <v/>
      </c>
      <c r="J10" s="1" t="str">
        <f t="shared" si="5"/>
        <v/>
      </c>
    </row>
    <row r="11" spans="1:10" ht="18" customHeight="1" x14ac:dyDescent="0.25">
      <c r="A11" s="1" t="str">
        <f>IF(B11="","",Master!A12)</f>
        <v/>
      </c>
      <c r="B11" s="7" t="str">
        <f>IF(Master!B12="","",Master!B12)</f>
        <v/>
      </c>
      <c r="C11" s="21" t="str">
        <f t="shared" si="0"/>
        <v/>
      </c>
      <c r="D11" s="1" t="str">
        <f t="shared" si="1"/>
        <v/>
      </c>
      <c r="E11" s="1" t="str">
        <f>IF(B11="","",ROUND(D11/30*Master!H12,0))</f>
        <v/>
      </c>
      <c r="F11" s="1" t="str">
        <f>IFERROR(ROUND(E11*Master!G12,0),"")</f>
        <v/>
      </c>
      <c r="G11" s="1" t="str">
        <f t="shared" si="4"/>
        <v/>
      </c>
      <c r="H11" s="1" t="str">
        <f t="shared" si="2"/>
        <v/>
      </c>
      <c r="I11" s="1" t="str">
        <f t="shared" si="3"/>
        <v/>
      </c>
      <c r="J11" s="1" t="str">
        <f t="shared" si="5"/>
        <v/>
      </c>
    </row>
    <row r="12" spans="1:10" ht="18" customHeight="1" x14ac:dyDescent="0.25">
      <c r="A12" s="1" t="str">
        <f>IF(B12="","",Master!A13)</f>
        <v/>
      </c>
      <c r="B12" s="7" t="str">
        <f>IF(Master!B13="","",Master!B13)</f>
        <v/>
      </c>
      <c r="C12" s="21" t="str">
        <f t="shared" si="0"/>
        <v/>
      </c>
      <c r="D12" s="1" t="str">
        <f t="shared" si="1"/>
        <v/>
      </c>
      <c r="E12" s="1" t="str">
        <f>IF(B12="","",ROUND(D12/30*Master!H13,0))</f>
        <v/>
      </c>
      <c r="F12" s="1" t="str">
        <f>IFERROR(ROUND(E12*Master!G13,0),"")</f>
        <v/>
      </c>
      <c r="G12" s="1" t="str">
        <f t="shared" si="4"/>
        <v/>
      </c>
      <c r="H12" s="1" t="str">
        <f t="shared" si="2"/>
        <v/>
      </c>
      <c r="I12" s="1" t="str">
        <f t="shared" si="3"/>
        <v/>
      </c>
      <c r="J12" s="1" t="str">
        <f t="shared" si="5"/>
        <v/>
      </c>
    </row>
    <row r="13" spans="1:10" ht="18" customHeight="1" x14ac:dyDescent="0.25">
      <c r="A13" s="1" t="str">
        <f>IF(B13="","",Master!A14)</f>
        <v/>
      </c>
      <c r="B13" s="7" t="str">
        <f>IF(Master!B14="","",Master!B14)</f>
        <v/>
      </c>
      <c r="C13" s="21" t="str">
        <f t="shared" si="0"/>
        <v/>
      </c>
      <c r="D13" s="1" t="str">
        <f t="shared" si="1"/>
        <v/>
      </c>
      <c r="E13" s="1" t="str">
        <f>IF(B13="","",ROUND(D13/30*Master!H14,0))</f>
        <v/>
      </c>
      <c r="F13" s="1" t="str">
        <f>IFERROR(ROUND(E13*Master!G14,0),"")</f>
        <v/>
      </c>
      <c r="G13" s="1" t="str">
        <f t="shared" si="4"/>
        <v/>
      </c>
      <c r="H13" s="1" t="str">
        <f t="shared" si="2"/>
        <v/>
      </c>
      <c r="I13" s="1" t="str">
        <f t="shared" si="3"/>
        <v/>
      </c>
      <c r="J13" s="1" t="str">
        <f t="shared" si="5"/>
        <v/>
      </c>
    </row>
    <row r="14" spans="1:10" ht="18" customHeight="1" x14ac:dyDescent="0.25">
      <c r="A14" s="1" t="str">
        <f>IF(B14="","",Master!A15)</f>
        <v/>
      </c>
      <c r="B14" s="7" t="str">
        <f>IF(Master!B15="","",Master!B15)</f>
        <v/>
      </c>
      <c r="C14" s="21" t="str">
        <f t="shared" si="0"/>
        <v/>
      </c>
      <c r="D14" s="1" t="str">
        <f t="shared" si="1"/>
        <v/>
      </c>
      <c r="E14" s="1" t="str">
        <f>IF(B14="","",ROUND(D14/30*Master!H15,0))</f>
        <v/>
      </c>
      <c r="F14" s="1" t="str">
        <f>IFERROR(ROUND(E14*Master!G15,0),"")</f>
        <v/>
      </c>
      <c r="G14" s="1" t="str">
        <f t="shared" si="4"/>
        <v/>
      </c>
      <c r="H14" s="1" t="str">
        <f t="shared" si="2"/>
        <v/>
      </c>
      <c r="I14" s="1" t="str">
        <f t="shared" si="3"/>
        <v/>
      </c>
      <c r="J14" s="1" t="str">
        <f t="shared" si="5"/>
        <v/>
      </c>
    </row>
    <row r="15" spans="1:10" ht="18" customHeight="1" x14ac:dyDescent="0.25">
      <c r="A15" s="1" t="str">
        <f>IF(B15="","",Master!A16)</f>
        <v/>
      </c>
      <c r="B15" s="7" t="str">
        <f>IF(Master!B16="","",Master!B16)</f>
        <v/>
      </c>
      <c r="C15" s="21" t="str">
        <f t="shared" si="0"/>
        <v/>
      </c>
      <c r="D15" s="1" t="str">
        <f t="shared" si="1"/>
        <v/>
      </c>
      <c r="E15" s="1" t="str">
        <f>IF(B15="","",ROUND(D15/30*Master!H16,0))</f>
        <v/>
      </c>
      <c r="F15" s="1" t="str">
        <f>IFERROR(ROUND(E15*Master!G16,0),"")</f>
        <v/>
      </c>
      <c r="G15" s="1" t="str">
        <f t="shared" si="4"/>
        <v/>
      </c>
      <c r="H15" s="1" t="str">
        <f t="shared" si="2"/>
        <v/>
      </c>
      <c r="I15" s="1" t="str">
        <f t="shared" si="3"/>
        <v/>
      </c>
      <c r="J15" s="1" t="str">
        <f t="shared" si="5"/>
        <v/>
      </c>
    </row>
    <row r="16" spans="1:10" ht="18" customHeight="1" x14ac:dyDescent="0.25">
      <c r="A16" s="1" t="str">
        <f>IF(B16="","",Master!A17)</f>
        <v/>
      </c>
      <c r="B16" s="7" t="str">
        <f>IF(Master!B17="","",Master!B17)</f>
        <v/>
      </c>
      <c r="C16" s="21" t="str">
        <f t="shared" si="0"/>
        <v/>
      </c>
      <c r="D16" s="1" t="str">
        <f t="shared" si="1"/>
        <v/>
      </c>
      <c r="E16" s="1" t="str">
        <f>IF(B16="","",ROUND(D16/30*Master!H17,0))</f>
        <v/>
      </c>
      <c r="F16" s="1" t="str">
        <f>IFERROR(ROUND(E16*Master!G17,0),"")</f>
        <v/>
      </c>
      <c r="G16" s="1" t="str">
        <f t="shared" si="4"/>
        <v/>
      </c>
      <c r="H16" s="1" t="str">
        <f t="shared" si="2"/>
        <v/>
      </c>
      <c r="I16" s="1" t="str">
        <f t="shared" si="3"/>
        <v/>
      </c>
      <c r="J16" s="1" t="str">
        <f t="shared" si="5"/>
        <v/>
      </c>
    </row>
    <row r="17" spans="1:10" ht="18" customHeight="1" x14ac:dyDescent="0.25">
      <c r="A17" s="1" t="str">
        <f>IF(B17="","",Master!A18)</f>
        <v/>
      </c>
      <c r="B17" s="7" t="str">
        <f>IF(Master!B18="","",Master!B18)</f>
        <v/>
      </c>
      <c r="C17" s="21" t="str">
        <f t="shared" si="0"/>
        <v/>
      </c>
      <c r="D17" s="1" t="str">
        <f t="shared" si="1"/>
        <v/>
      </c>
      <c r="E17" s="1" t="str">
        <f>IF(B17="","",ROUND(D17/30*Master!H18,0))</f>
        <v/>
      </c>
      <c r="F17" s="1" t="str">
        <f>IFERROR(ROUND(E17*Master!G18,0),"")</f>
        <v/>
      </c>
      <c r="G17" s="1" t="str">
        <f t="shared" si="4"/>
        <v/>
      </c>
      <c r="H17" s="1" t="str">
        <f t="shared" si="2"/>
        <v/>
      </c>
      <c r="I17" s="1" t="str">
        <f t="shared" si="3"/>
        <v/>
      </c>
      <c r="J17" s="1" t="str">
        <f t="shared" si="5"/>
        <v/>
      </c>
    </row>
    <row r="18" spans="1:10" ht="18" customHeight="1" x14ac:dyDescent="0.25">
      <c r="A18" s="1" t="str">
        <f>IF(B18="","",Master!A19)</f>
        <v/>
      </c>
      <c r="B18" s="7" t="str">
        <f>IF(Master!B19="","",Master!B19)</f>
        <v/>
      </c>
      <c r="C18" s="21" t="str">
        <f t="shared" si="0"/>
        <v/>
      </c>
      <c r="D18" s="1" t="str">
        <f t="shared" si="1"/>
        <v/>
      </c>
      <c r="E18" s="1" t="str">
        <f>IF(B18="","",ROUND(D18/30*Master!H19,0))</f>
        <v/>
      </c>
      <c r="F18" s="1" t="str">
        <f>IFERROR(ROUND(E18*Master!G19,0),"")</f>
        <v/>
      </c>
      <c r="G18" s="1" t="str">
        <f t="shared" si="4"/>
        <v/>
      </c>
      <c r="H18" s="1" t="str">
        <f t="shared" si="2"/>
        <v/>
      </c>
      <c r="I18" s="1" t="str">
        <f t="shared" si="3"/>
        <v/>
      </c>
      <c r="J18" s="1" t="str">
        <f t="shared" si="5"/>
        <v/>
      </c>
    </row>
    <row r="19" spans="1:10" ht="18" customHeight="1" x14ac:dyDescent="0.25">
      <c r="A19" s="1" t="str">
        <f>IF(B19="","",Master!A20)</f>
        <v/>
      </c>
      <c r="B19" s="7" t="str">
        <f>IF(Master!B20="","",Master!B20)</f>
        <v/>
      </c>
      <c r="C19" s="21" t="str">
        <f t="shared" si="0"/>
        <v/>
      </c>
      <c r="D19" s="1" t="str">
        <f t="shared" si="1"/>
        <v/>
      </c>
      <c r="E19" s="1" t="str">
        <f>IF(B19="","",ROUND(D19/30*Master!H20,0))</f>
        <v/>
      </c>
      <c r="F19" s="1" t="str">
        <f>IFERROR(ROUND(E19*Master!G20,0),"")</f>
        <v/>
      </c>
      <c r="G19" s="1" t="str">
        <f t="shared" si="4"/>
        <v/>
      </c>
      <c r="H19" s="1" t="str">
        <f t="shared" si="2"/>
        <v/>
      </c>
      <c r="I19" s="1" t="str">
        <f t="shared" si="3"/>
        <v/>
      </c>
      <c r="J19" s="1" t="str">
        <f t="shared" si="5"/>
        <v/>
      </c>
    </row>
    <row r="20" spans="1:10" ht="18" customHeight="1" x14ac:dyDescent="0.25">
      <c r="A20" s="1" t="str">
        <f>IF(B20="","",Master!A21)</f>
        <v/>
      </c>
      <c r="B20" s="7" t="str">
        <f>IF(Master!B21="","",Master!B21)</f>
        <v/>
      </c>
      <c r="C20" s="21" t="str">
        <f t="shared" si="0"/>
        <v/>
      </c>
      <c r="D20" s="1" t="str">
        <f t="shared" si="1"/>
        <v/>
      </c>
      <c r="E20" s="1" t="str">
        <f>IF(B20="","",ROUND(D20/30*Master!H21,0))</f>
        <v/>
      </c>
      <c r="F20" s="1" t="str">
        <f>IFERROR(ROUND(E20*Master!G21,0),"")</f>
        <v/>
      </c>
      <c r="G20" s="1" t="str">
        <f t="shared" si="4"/>
        <v/>
      </c>
      <c r="H20" s="1" t="str">
        <f t="shared" si="2"/>
        <v/>
      </c>
      <c r="I20" s="1" t="str">
        <f t="shared" si="3"/>
        <v/>
      </c>
      <c r="J20" s="1" t="str">
        <f t="shared" si="5"/>
        <v/>
      </c>
    </row>
    <row r="21" spans="1:10" ht="18" customHeight="1" x14ac:dyDescent="0.25">
      <c r="A21" s="1" t="str">
        <f>IF(B21="","",Master!A22)</f>
        <v/>
      </c>
      <c r="B21" s="7" t="str">
        <f>IF(Master!B22="","",Master!B22)</f>
        <v/>
      </c>
      <c r="C21" s="21" t="str">
        <f t="shared" si="0"/>
        <v/>
      </c>
      <c r="D21" s="1" t="str">
        <f t="shared" si="1"/>
        <v/>
      </c>
      <c r="E21" s="1" t="str">
        <f>IF(B21="","",ROUND(D21/30*Master!H22,0))</f>
        <v/>
      </c>
      <c r="F21" s="1" t="str">
        <f>IFERROR(ROUND(E21*Master!G22,0),"")</f>
        <v/>
      </c>
      <c r="G21" s="1" t="str">
        <f t="shared" si="4"/>
        <v/>
      </c>
      <c r="H21" s="1" t="str">
        <f t="shared" si="2"/>
        <v/>
      </c>
      <c r="I21" s="1" t="str">
        <f t="shared" si="3"/>
        <v/>
      </c>
      <c r="J21" s="1" t="str">
        <f t="shared" si="5"/>
        <v/>
      </c>
    </row>
    <row r="22" spans="1:10" ht="18" customHeight="1" x14ac:dyDescent="0.25">
      <c r="A22" s="1" t="str">
        <f>IF(B22="","",Master!A23)</f>
        <v/>
      </c>
      <c r="B22" s="7" t="str">
        <f>IF(Master!B23="","",Master!B23)</f>
        <v/>
      </c>
      <c r="C22" s="21" t="str">
        <f t="shared" si="0"/>
        <v/>
      </c>
      <c r="D22" s="1" t="str">
        <f t="shared" si="1"/>
        <v/>
      </c>
      <c r="E22" s="1" t="str">
        <f>IF(B22="","",ROUND(D22/30*Master!H23,0))</f>
        <v/>
      </c>
      <c r="F22" s="1" t="str">
        <f>IFERROR(ROUND(E22*Master!G23,0),"")</f>
        <v/>
      </c>
      <c r="G22" s="1" t="str">
        <f t="shared" si="4"/>
        <v/>
      </c>
      <c r="H22" s="1" t="str">
        <f t="shared" si="2"/>
        <v/>
      </c>
      <c r="I22" s="1" t="str">
        <f t="shared" si="3"/>
        <v/>
      </c>
      <c r="J22" s="1" t="str">
        <f t="shared" si="5"/>
        <v/>
      </c>
    </row>
    <row r="23" spans="1:10" ht="18" customHeight="1" x14ac:dyDescent="0.25">
      <c r="A23" s="1" t="str">
        <f>IF(B23="","",Master!A24)</f>
        <v/>
      </c>
      <c r="B23" s="7" t="str">
        <f>IF(Master!B24="","",Master!B24)</f>
        <v/>
      </c>
      <c r="C23" s="21" t="str">
        <f t="shared" si="0"/>
        <v/>
      </c>
      <c r="D23" s="1" t="str">
        <f t="shared" si="1"/>
        <v/>
      </c>
      <c r="E23" s="1" t="str">
        <f>IF(B23="","",ROUND(D23/30*Master!H24,0))</f>
        <v/>
      </c>
      <c r="F23" s="1" t="str">
        <f>IFERROR(ROUND(E23*Master!G24,0),"")</f>
        <v/>
      </c>
      <c r="G23" s="1" t="str">
        <f t="shared" si="4"/>
        <v/>
      </c>
      <c r="H23" s="1" t="str">
        <f t="shared" si="2"/>
        <v/>
      </c>
      <c r="I23" s="1" t="str">
        <f t="shared" si="3"/>
        <v/>
      </c>
      <c r="J23" s="1" t="str">
        <f t="shared" si="5"/>
        <v/>
      </c>
    </row>
    <row r="24" spans="1:10" ht="18" customHeight="1" x14ac:dyDescent="0.25">
      <c r="A24" s="1" t="str">
        <f>IF(B24="","",Master!A25)</f>
        <v/>
      </c>
      <c r="B24" s="7" t="str">
        <f>IF(Master!B25="","",Master!B25)</f>
        <v/>
      </c>
      <c r="C24" s="21" t="str">
        <f t="shared" si="0"/>
        <v/>
      </c>
      <c r="D24" s="1" t="str">
        <f t="shared" si="1"/>
        <v/>
      </c>
      <c r="E24" s="1" t="str">
        <f>IF(B24="","",ROUND(D24/30*Master!H25,0))</f>
        <v/>
      </c>
      <c r="F24" s="1" t="str">
        <f>IFERROR(ROUND(E24*Master!G25,0),"")</f>
        <v/>
      </c>
      <c r="G24" s="1" t="str">
        <f t="shared" si="4"/>
        <v/>
      </c>
      <c r="H24" s="1" t="str">
        <f t="shared" si="2"/>
        <v/>
      </c>
      <c r="I24" s="1" t="str">
        <f t="shared" si="3"/>
        <v/>
      </c>
      <c r="J24" s="1" t="str">
        <f t="shared" si="5"/>
        <v/>
      </c>
    </row>
    <row r="25" spans="1:10" ht="18" customHeight="1" x14ac:dyDescent="0.25">
      <c r="A25" s="1" t="str">
        <f>IF(B25="","",Master!A26)</f>
        <v/>
      </c>
      <c r="B25" s="7" t="str">
        <f>IF(Master!B26="","",Master!B26)</f>
        <v/>
      </c>
      <c r="C25" s="21" t="str">
        <f t="shared" si="0"/>
        <v/>
      </c>
      <c r="D25" s="1" t="str">
        <f t="shared" si="1"/>
        <v/>
      </c>
      <c r="E25" s="1" t="str">
        <f>IF(B25="","",ROUND(D25/30*Master!H26,0))</f>
        <v/>
      </c>
      <c r="F25" s="1" t="str">
        <f>IFERROR(ROUND(E25*Master!G26,0),"")</f>
        <v/>
      </c>
      <c r="G25" s="1" t="str">
        <f t="shared" si="4"/>
        <v/>
      </c>
      <c r="H25" s="1" t="str">
        <f t="shared" si="2"/>
        <v/>
      </c>
      <c r="I25" s="1" t="str">
        <f t="shared" si="3"/>
        <v/>
      </c>
      <c r="J25" s="1" t="str">
        <f t="shared" si="5"/>
        <v/>
      </c>
    </row>
    <row r="26" spans="1:10" ht="18" customHeight="1" x14ac:dyDescent="0.25">
      <c r="A26" s="1" t="str">
        <f>IF(B26="","",Master!A27)</f>
        <v/>
      </c>
      <c r="B26" s="7" t="str">
        <f>IF(Master!B27="","",Master!B27)</f>
        <v/>
      </c>
      <c r="C26" s="21" t="str">
        <f t="shared" si="0"/>
        <v/>
      </c>
      <c r="D26" s="1" t="str">
        <f t="shared" si="1"/>
        <v/>
      </c>
      <c r="E26" s="1" t="str">
        <f>IF(B26="","",ROUND(D26/30*Master!H27,0))</f>
        <v/>
      </c>
      <c r="F26" s="1" t="str">
        <f>IFERROR(ROUND(E26*Master!G27,0),"")</f>
        <v/>
      </c>
      <c r="G26" s="1" t="str">
        <f t="shared" si="4"/>
        <v/>
      </c>
      <c r="H26" s="1" t="str">
        <f t="shared" si="2"/>
        <v/>
      </c>
      <c r="I26" s="1" t="str">
        <f t="shared" si="3"/>
        <v/>
      </c>
      <c r="J26" s="1" t="str">
        <f t="shared" si="5"/>
        <v/>
      </c>
    </row>
    <row r="27" spans="1:10" ht="18" customHeight="1" x14ac:dyDescent="0.25">
      <c r="A27" s="1" t="str">
        <f>IF(B27="","",Master!A28)</f>
        <v/>
      </c>
      <c r="B27" s="7" t="str">
        <f>IF(Master!B28="","",Master!B28)</f>
        <v/>
      </c>
      <c r="C27" s="21" t="str">
        <f t="shared" si="0"/>
        <v/>
      </c>
      <c r="D27" s="1" t="str">
        <f t="shared" si="1"/>
        <v/>
      </c>
      <c r="E27" s="1" t="str">
        <f>IF(B27="","",ROUND(D27/30*Master!H28,0))</f>
        <v/>
      </c>
      <c r="F27" s="1" t="str">
        <f>IFERROR(ROUND(E27*Master!G28,0),"")</f>
        <v/>
      </c>
      <c r="G27" s="1" t="str">
        <f t="shared" si="4"/>
        <v/>
      </c>
      <c r="H27" s="1" t="str">
        <f t="shared" si="2"/>
        <v/>
      </c>
      <c r="I27" s="1" t="str">
        <f t="shared" si="3"/>
        <v/>
      </c>
      <c r="J27" s="1" t="str">
        <f t="shared" si="5"/>
        <v/>
      </c>
    </row>
    <row r="28" spans="1:10" ht="18" customHeight="1" x14ac:dyDescent="0.25">
      <c r="A28" s="1" t="str">
        <f>IF(B28="","",Master!A29)</f>
        <v/>
      </c>
      <c r="B28" s="7" t="str">
        <f>IF(Master!B29="","",Master!B29)</f>
        <v/>
      </c>
      <c r="C28" s="21" t="str">
        <f t="shared" si="0"/>
        <v/>
      </c>
      <c r="D28" s="1" t="str">
        <f t="shared" si="1"/>
        <v/>
      </c>
      <c r="E28" s="1" t="str">
        <f>IF(B28="","",ROUND(D28/30*Master!H29,0))</f>
        <v/>
      </c>
      <c r="F28" s="1" t="str">
        <f>IFERROR(ROUND(E28*Master!G29,0),"")</f>
        <v/>
      </c>
      <c r="G28" s="1" t="str">
        <f t="shared" si="4"/>
        <v/>
      </c>
      <c r="H28" s="1" t="str">
        <f t="shared" si="2"/>
        <v/>
      </c>
      <c r="I28" s="1" t="str">
        <f t="shared" si="3"/>
        <v/>
      </c>
      <c r="J28" s="1" t="str">
        <f t="shared" si="5"/>
        <v/>
      </c>
    </row>
    <row r="29" spans="1:10" ht="18" customHeight="1" x14ac:dyDescent="0.25">
      <c r="A29" s="1" t="str">
        <f>IF(B29="","",Master!A30)</f>
        <v/>
      </c>
      <c r="B29" s="7" t="str">
        <f>IF(Master!B30="","",Master!B30)</f>
        <v/>
      </c>
      <c r="C29" s="21" t="str">
        <f t="shared" si="0"/>
        <v/>
      </c>
      <c r="D29" s="1" t="str">
        <f t="shared" si="1"/>
        <v/>
      </c>
      <c r="E29" s="1" t="str">
        <f>IF(B29="","",ROUND(D29/30*Master!H30,0))</f>
        <v/>
      </c>
      <c r="F29" s="1" t="str">
        <f>IFERROR(ROUND(E29*Master!G30,0),"")</f>
        <v/>
      </c>
      <c r="G29" s="1" t="str">
        <f t="shared" si="4"/>
        <v/>
      </c>
      <c r="H29" s="1" t="str">
        <f t="shared" si="2"/>
        <v/>
      </c>
      <c r="I29" s="1" t="str">
        <f t="shared" si="3"/>
        <v/>
      </c>
      <c r="J29" s="1" t="str">
        <f t="shared" si="5"/>
        <v/>
      </c>
    </row>
    <row r="30" spans="1:10" ht="18" customHeight="1" x14ac:dyDescent="0.25">
      <c r="A30" s="1" t="str">
        <f>IF(B30="","",Master!A31)</f>
        <v/>
      </c>
      <c r="B30" s="7" t="str">
        <f>IF(Master!B31="","",Master!B31)</f>
        <v/>
      </c>
      <c r="C30" s="21" t="str">
        <f t="shared" si="0"/>
        <v/>
      </c>
      <c r="D30" s="1" t="str">
        <f t="shared" si="1"/>
        <v/>
      </c>
      <c r="E30" s="1" t="str">
        <f>IF(B30="","",ROUND(D30/30*Master!H31,0))</f>
        <v/>
      </c>
      <c r="F30" s="1" t="str">
        <f>IFERROR(ROUND(E30*Master!#REF!,0),"")</f>
        <v/>
      </c>
      <c r="G30" s="1" t="str">
        <f t="shared" si="4"/>
        <v/>
      </c>
      <c r="H30" s="1" t="str">
        <f t="shared" si="2"/>
        <v/>
      </c>
      <c r="I30" s="1" t="str">
        <f t="shared" si="3"/>
        <v/>
      </c>
      <c r="J30" s="1" t="str">
        <f t="shared" si="5"/>
        <v/>
      </c>
    </row>
    <row r="32" spans="1:10" x14ac:dyDescent="0.25">
      <c r="H32" s="47" t="str">
        <f>Master!A2</f>
        <v>dk;kZy; iz/kkukpk;Z] jktdh; mPp ek/;fed fo|ky; fcNkokMh</v>
      </c>
      <c r="I32" s="47"/>
      <c r="J32" s="47"/>
    </row>
    <row r="33" spans="1:10" x14ac:dyDescent="0.25">
      <c r="H33" s="47"/>
      <c r="I33" s="47"/>
      <c r="J33" s="47"/>
    </row>
    <row r="34" spans="1:10" x14ac:dyDescent="0.25">
      <c r="H34" s="47"/>
      <c r="I34" s="47"/>
      <c r="J34" s="47"/>
    </row>
    <row r="35" spans="1:10" x14ac:dyDescent="0.25">
      <c r="A35" s="2" t="s">
        <v>21</v>
      </c>
      <c r="H35" s="2" t="s">
        <v>22</v>
      </c>
    </row>
    <row r="36" spans="1:10" x14ac:dyDescent="0.25">
      <c r="A36" s="4" t="s">
        <v>14</v>
      </c>
    </row>
    <row r="37" spans="1:10" x14ac:dyDescent="0.25">
      <c r="A37" s="4" t="s">
        <v>10</v>
      </c>
    </row>
    <row r="38" spans="1:10" x14ac:dyDescent="0.25">
      <c r="A38" s="4" t="s">
        <v>11</v>
      </c>
    </row>
    <row r="39" spans="1:10" x14ac:dyDescent="0.25">
      <c r="A39" s="4" t="s">
        <v>12</v>
      </c>
    </row>
    <row r="40" spans="1:10" x14ac:dyDescent="0.25">
      <c r="A40" s="4" t="s">
        <v>13</v>
      </c>
    </row>
    <row r="41" spans="1:10" x14ac:dyDescent="0.25">
      <c r="H41" s="47" t="str">
        <f>Master!A2</f>
        <v>dk;kZy; iz/kkukpk;Z] jktdh; mPp ek/;fed fo|ky; fcNkokMh</v>
      </c>
      <c r="I41" s="47"/>
      <c r="J41" s="47"/>
    </row>
    <row r="42" spans="1:10" x14ac:dyDescent="0.25">
      <c r="H42" s="47"/>
      <c r="I42" s="47"/>
      <c r="J42" s="47"/>
    </row>
    <row r="43" spans="1:10" x14ac:dyDescent="0.25">
      <c r="H43" s="47"/>
      <c r="I43" s="47"/>
      <c r="J43" s="47"/>
    </row>
  </sheetData>
  <sheetProtection password="C751" sheet="1" objects="1" scenarios="1" sort="0" autoFilter="0"/>
  <autoFilter ref="A5:J30" xr:uid="{59B3A101-2EFA-45B3-9ABD-906B11DD9C33}"/>
  <mergeCells count="11">
    <mergeCell ref="H32:J34"/>
    <mergeCell ref="H41:J43"/>
    <mergeCell ref="A1:J1"/>
    <mergeCell ref="A2:J2"/>
    <mergeCell ref="E4:G4"/>
    <mergeCell ref="H4:J4"/>
    <mergeCell ref="A4:A5"/>
    <mergeCell ref="B4:B5"/>
    <mergeCell ref="C4:C5"/>
    <mergeCell ref="D4:D5"/>
    <mergeCell ref="A3:J3"/>
  </mergeCells>
  <pageMargins left="0.19685039370078741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3277-3582-44EA-B7B1-99A562D39567}">
  <dimension ref="A1:H40"/>
  <sheetViews>
    <sheetView view="pageLayout" zoomScaleNormal="100" zoomScaleSheetLayoutView="100" workbookViewId="0">
      <selection activeCell="E7" sqref="E7"/>
    </sheetView>
  </sheetViews>
  <sheetFormatPr defaultRowHeight="15" x14ac:dyDescent="0.25"/>
  <cols>
    <col min="1" max="1" width="3.28515625" style="2" customWidth="1"/>
    <col min="2" max="2" width="19.42578125" style="2" customWidth="1"/>
    <col min="3" max="3" width="13.5703125" style="2" customWidth="1"/>
    <col min="4" max="4" width="9" style="2" customWidth="1"/>
    <col min="5" max="5" width="13.7109375" style="2" customWidth="1"/>
    <col min="6" max="6" width="12.140625" style="2" customWidth="1"/>
    <col min="7" max="7" width="11.7109375" style="2" customWidth="1"/>
    <col min="8" max="8" width="10.7109375" style="2" customWidth="1"/>
    <col min="9" max="16384" width="9.140625" style="3"/>
  </cols>
  <sheetData>
    <row r="1" spans="1:8" ht="23.25" customHeight="1" x14ac:dyDescent="0.35">
      <c r="A1" s="48" t="str">
        <f>Master!A2:I2</f>
        <v>dk;kZy; iz/kkukpk;Z] jktdh; mPp ek/;fed fo|ky; fcNkokMh</v>
      </c>
      <c r="B1" s="48"/>
      <c r="C1" s="48"/>
      <c r="D1" s="48"/>
      <c r="E1" s="48"/>
      <c r="F1" s="48"/>
      <c r="G1" s="48"/>
      <c r="H1" s="48"/>
    </row>
    <row r="2" spans="1:8" ht="22.5" customHeight="1" x14ac:dyDescent="0.25">
      <c r="A2" s="49" t="s">
        <v>9</v>
      </c>
      <c r="B2" s="49"/>
      <c r="C2" s="49"/>
      <c r="D2" s="49"/>
      <c r="E2" s="49"/>
      <c r="F2" s="49"/>
      <c r="G2" s="49"/>
      <c r="H2" s="49"/>
    </row>
    <row r="3" spans="1:8" ht="92.25" customHeight="1" x14ac:dyDescent="0.25">
      <c r="A3" s="51" t="s">
        <v>27</v>
      </c>
      <c r="B3" s="51"/>
      <c r="C3" s="51"/>
      <c r="D3" s="51"/>
      <c r="E3" s="51"/>
      <c r="F3" s="51"/>
      <c r="G3" s="51"/>
      <c r="H3" s="51"/>
    </row>
    <row r="4" spans="1:8" x14ac:dyDescent="0.25">
      <c r="A4" s="50" t="s">
        <v>2</v>
      </c>
      <c r="B4" s="50" t="s">
        <v>4</v>
      </c>
      <c r="C4" s="50" t="s">
        <v>3</v>
      </c>
      <c r="D4" s="50" t="s">
        <v>7</v>
      </c>
      <c r="E4" s="52" t="s">
        <v>32</v>
      </c>
      <c r="F4" s="50" t="s">
        <v>15</v>
      </c>
      <c r="G4" s="50"/>
      <c r="H4" s="50"/>
    </row>
    <row r="5" spans="1:8" x14ac:dyDescent="0.25">
      <c r="A5" s="50"/>
      <c r="B5" s="50"/>
      <c r="C5" s="50"/>
      <c r="D5" s="50"/>
      <c r="E5" s="53"/>
      <c r="F5" s="37" t="s">
        <v>7</v>
      </c>
      <c r="G5" s="37" t="s">
        <v>24</v>
      </c>
      <c r="H5" s="37" t="s">
        <v>17</v>
      </c>
    </row>
    <row r="6" spans="1:8" ht="18" customHeight="1" x14ac:dyDescent="0.25">
      <c r="A6" s="1">
        <f>IF(B6="","",Master!A7)</f>
        <v>1</v>
      </c>
      <c r="B6" s="7" t="str">
        <f>IF(Master!B7="","",Master!B7)</f>
        <v>Jh euksgj uS.k</v>
      </c>
      <c r="C6" s="21" t="str">
        <f t="shared" ref="C6:C30" si="0">IFERROR(VLOOKUP(B6,pl_order,2,0),"")</f>
        <v>o-v-</v>
      </c>
      <c r="D6" s="1">
        <f t="shared" ref="D6:D30" si="1">IFERROR(VLOOKUP(B6,pl_order,5,0),"")</f>
        <v>43500</v>
      </c>
      <c r="E6" s="1">
        <f>IFERROR(VLOOKUP(B6,pl_order,7,0),"")</f>
        <v>10</v>
      </c>
      <c r="F6" s="1">
        <f>IF(B6="","",ROUND(D6/30*Master!H7,0))</f>
        <v>14500</v>
      </c>
      <c r="G6" s="1">
        <f>IFERROR(ROUND(F6*Master!G7,0),"")</f>
        <v>2465</v>
      </c>
      <c r="H6" s="1">
        <f>IF(C6="","",IFERROR(SUM(F6:G6),""))</f>
        <v>16965</v>
      </c>
    </row>
    <row r="7" spans="1:8" ht="18" customHeight="1" x14ac:dyDescent="0.25">
      <c r="A7" s="1">
        <f>IF(B7="","",Master!A8)</f>
        <v>2</v>
      </c>
      <c r="B7" s="7" t="str">
        <f>IF(Master!B8="","",Master!B8)</f>
        <v>Jh ,p-ih- lksuh</v>
      </c>
      <c r="C7" s="21" t="str">
        <f t="shared" si="0"/>
        <v>o-v-</v>
      </c>
      <c r="D7" s="1">
        <f t="shared" si="1"/>
        <v>63100</v>
      </c>
      <c r="E7" s="1">
        <f>IFERROR(VLOOKUP(B7,pl_order,7,0),"")</f>
        <v>15</v>
      </c>
      <c r="F7" s="1">
        <f>IF(B7="","",ROUND(D7/30*Master!H8,0))</f>
        <v>31550</v>
      </c>
      <c r="G7" s="1">
        <f>IFERROR(ROUND(F7*Master!G8,0),"")</f>
        <v>5364</v>
      </c>
      <c r="H7" s="1">
        <f>IF(C7="","",IFERROR(SUM(F7:G7),""))</f>
        <v>36914</v>
      </c>
    </row>
    <row r="8" spans="1:8" ht="18" customHeight="1" x14ac:dyDescent="0.25">
      <c r="A8" s="1">
        <f>IF(B8="","",Master!A9)</f>
        <v>3</v>
      </c>
      <c r="B8" s="7" t="str">
        <f>IF(Master!B9="","",Master!B9)</f>
        <v xml:space="preserve">Jh ckcwyky </v>
      </c>
      <c r="C8" s="21" t="str">
        <f t="shared" si="0"/>
        <v>O;k[;krk</v>
      </c>
      <c r="D8" s="1">
        <f t="shared" si="1"/>
        <v>43500</v>
      </c>
      <c r="E8" s="1">
        <f>IFERROR(VLOOKUP(B8,pl_order,7,0),"")</f>
        <v>10</v>
      </c>
      <c r="F8" s="1">
        <f>IF(B8="","",ROUND(D8/30*Master!H9,0))</f>
        <v>14500</v>
      </c>
      <c r="G8" s="1">
        <f>IFERROR(ROUND(F8*Master!G9,0),"")</f>
        <v>2465</v>
      </c>
      <c r="H8" s="1">
        <f>IF(C8="","",IFERROR(SUM(F8:G8),""))</f>
        <v>16965</v>
      </c>
    </row>
    <row r="9" spans="1:8" ht="18" customHeight="1" x14ac:dyDescent="0.25">
      <c r="A9" s="1">
        <f>IF(B9="","",Master!A10)</f>
        <v>4</v>
      </c>
      <c r="B9" s="7" t="str">
        <f>IF(Master!B10="","",Master!B10)</f>
        <v>Jh vkse izdk'k</v>
      </c>
      <c r="C9" s="21" t="str">
        <f t="shared" si="0"/>
        <v>O;k[;krk</v>
      </c>
      <c r="D9" s="1">
        <f t="shared" si="1"/>
        <v>49200</v>
      </c>
      <c r="E9" s="1">
        <f>IFERROR(VLOOKUP(B9,pl_order,7,0),"")</f>
        <v>12</v>
      </c>
      <c r="F9" s="1">
        <f>IF(B9="","",ROUND(D9/30*Master!H10,0))</f>
        <v>19680</v>
      </c>
      <c r="G9" s="1">
        <f>IFERROR(ROUND(F9*Master!G10,0),"")</f>
        <v>3346</v>
      </c>
      <c r="H9" s="1">
        <f>IF(C9="","",IFERROR(SUM(F9:G9),""))</f>
        <v>23026</v>
      </c>
    </row>
    <row r="10" spans="1:8" ht="18" customHeight="1" x14ac:dyDescent="0.25">
      <c r="A10" s="1" t="str">
        <f>IF(B10="","",Master!A11)</f>
        <v/>
      </c>
      <c r="B10" s="7" t="str">
        <f>IF(Master!B11="","",Master!B11)</f>
        <v/>
      </c>
      <c r="C10" s="21" t="str">
        <f t="shared" si="0"/>
        <v/>
      </c>
      <c r="D10" s="1" t="str">
        <f t="shared" si="1"/>
        <v/>
      </c>
      <c r="E10" s="1" t="str">
        <f>IFERROR(VLOOKUP(B10,pl_order,7,0),"")</f>
        <v/>
      </c>
      <c r="F10" s="1" t="str">
        <f>IF(B10="","",ROUND(D10/30*Master!H11,0))</f>
        <v/>
      </c>
      <c r="G10" s="1" t="str">
        <f>IFERROR(ROUND(F10*Master!G11,0),"")</f>
        <v/>
      </c>
      <c r="H10" s="1" t="str">
        <f>IF(C10="","",IFERROR(SUM(F10:G10),""))</f>
        <v/>
      </c>
    </row>
    <row r="11" spans="1:8" ht="18" customHeight="1" x14ac:dyDescent="0.25">
      <c r="A11" s="1" t="str">
        <f>IF(B11="","",Master!A12)</f>
        <v/>
      </c>
      <c r="B11" s="7" t="str">
        <f>IF(Master!B12="","",Master!B12)</f>
        <v/>
      </c>
      <c r="C11" s="21" t="str">
        <f t="shared" si="0"/>
        <v/>
      </c>
      <c r="D11" s="1" t="str">
        <f t="shared" si="1"/>
        <v/>
      </c>
      <c r="E11" s="1" t="str">
        <f>IFERROR(VLOOKUP(B11,pl_order,7,0),"")</f>
        <v/>
      </c>
      <c r="F11" s="1" t="str">
        <f>IF(B11="","",ROUND(D11/30*Master!H12,0))</f>
        <v/>
      </c>
      <c r="G11" s="1" t="str">
        <f>IFERROR(ROUND(F11*Master!G12,0),"")</f>
        <v/>
      </c>
      <c r="H11" s="1" t="str">
        <f>IF(C11="","",IFERROR(SUM(F11:G11),""))</f>
        <v/>
      </c>
    </row>
    <row r="12" spans="1:8" ht="18" customHeight="1" x14ac:dyDescent="0.25">
      <c r="A12" s="1" t="str">
        <f>IF(B12="","",Master!A13)</f>
        <v/>
      </c>
      <c r="B12" s="7" t="str">
        <f>IF(Master!B13="","",Master!B13)</f>
        <v/>
      </c>
      <c r="C12" s="21" t="str">
        <f t="shared" si="0"/>
        <v/>
      </c>
      <c r="D12" s="1" t="str">
        <f t="shared" si="1"/>
        <v/>
      </c>
      <c r="E12" s="1" t="str">
        <f>IFERROR(VLOOKUP(B12,pl_order,7,0),"")</f>
        <v/>
      </c>
      <c r="F12" s="1" t="str">
        <f>IF(B12="","",ROUND(D12/30*Master!H13,0))</f>
        <v/>
      </c>
      <c r="G12" s="1" t="str">
        <f>IFERROR(ROUND(F12*Master!G13,0),"")</f>
        <v/>
      </c>
      <c r="H12" s="1" t="str">
        <f>IF(C12="","",IFERROR(SUM(F12:G12),""))</f>
        <v/>
      </c>
    </row>
    <row r="13" spans="1:8" ht="18" customHeight="1" x14ac:dyDescent="0.25">
      <c r="A13" s="1" t="str">
        <f>IF(B13="","",Master!A14)</f>
        <v/>
      </c>
      <c r="B13" s="7" t="str">
        <f>IF(Master!B14="","",Master!B14)</f>
        <v/>
      </c>
      <c r="C13" s="21" t="str">
        <f t="shared" si="0"/>
        <v/>
      </c>
      <c r="D13" s="1" t="str">
        <f t="shared" si="1"/>
        <v/>
      </c>
      <c r="E13" s="1" t="str">
        <f>IFERROR(VLOOKUP(B13,pl_order,7,0),"")</f>
        <v/>
      </c>
      <c r="F13" s="1" t="str">
        <f>IF(B13="","",ROUND(D13/30*Master!H14,0))</f>
        <v/>
      </c>
      <c r="G13" s="1" t="str">
        <f>IFERROR(ROUND(F13*Master!G14,0),"")</f>
        <v/>
      </c>
      <c r="H13" s="1" t="str">
        <f>IF(C13="","",IFERROR(SUM(F13:G13),""))</f>
        <v/>
      </c>
    </row>
    <row r="14" spans="1:8" ht="18" customHeight="1" x14ac:dyDescent="0.25">
      <c r="A14" s="1" t="str">
        <f>IF(B14="","",Master!A15)</f>
        <v/>
      </c>
      <c r="B14" s="7" t="str">
        <f>IF(Master!B15="","",Master!B15)</f>
        <v/>
      </c>
      <c r="C14" s="21" t="str">
        <f t="shared" si="0"/>
        <v/>
      </c>
      <c r="D14" s="1" t="str">
        <f t="shared" si="1"/>
        <v/>
      </c>
      <c r="E14" s="1" t="str">
        <f>IFERROR(VLOOKUP(B14,pl_order,7,0),"")</f>
        <v/>
      </c>
      <c r="F14" s="1" t="str">
        <f>IF(B14="","",ROUND(D14/30*Master!H15,0))</f>
        <v/>
      </c>
      <c r="G14" s="1" t="str">
        <f>IFERROR(ROUND(F14*Master!G15,0),"")</f>
        <v/>
      </c>
      <c r="H14" s="1" t="str">
        <f>IF(C14="","",IFERROR(SUM(F14:G14),""))</f>
        <v/>
      </c>
    </row>
    <row r="15" spans="1:8" ht="18" customHeight="1" x14ac:dyDescent="0.25">
      <c r="A15" s="1" t="str">
        <f>IF(B15="","",Master!A16)</f>
        <v/>
      </c>
      <c r="B15" s="7" t="str">
        <f>IF(Master!B16="","",Master!B16)</f>
        <v/>
      </c>
      <c r="C15" s="21" t="str">
        <f t="shared" si="0"/>
        <v/>
      </c>
      <c r="D15" s="1" t="str">
        <f t="shared" si="1"/>
        <v/>
      </c>
      <c r="E15" s="1" t="str">
        <f>IFERROR(VLOOKUP(B15,pl_order,7,0),"")</f>
        <v/>
      </c>
      <c r="F15" s="1" t="str">
        <f>IF(B15="","",ROUND(D15/30*Master!H16,0))</f>
        <v/>
      </c>
      <c r="G15" s="1" t="str">
        <f>IFERROR(ROUND(F15*Master!G16,0),"")</f>
        <v/>
      </c>
      <c r="H15" s="1" t="str">
        <f>IF(C15="","",IFERROR(SUM(F15:G15),""))</f>
        <v/>
      </c>
    </row>
    <row r="16" spans="1:8" ht="18" customHeight="1" x14ac:dyDescent="0.25">
      <c r="A16" s="1" t="str">
        <f>IF(B16="","",Master!A17)</f>
        <v/>
      </c>
      <c r="B16" s="7" t="str">
        <f>IF(Master!B17="","",Master!B17)</f>
        <v/>
      </c>
      <c r="C16" s="21" t="str">
        <f t="shared" si="0"/>
        <v/>
      </c>
      <c r="D16" s="1" t="str">
        <f t="shared" si="1"/>
        <v/>
      </c>
      <c r="E16" s="1" t="str">
        <f>IFERROR(VLOOKUP(B16,pl_order,7,0),"")</f>
        <v/>
      </c>
      <c r="F16" s="1" t="str">
        <f>IF(B16="","",ROUND(D16/30*Master!H17,0))</f>
        <v/>
      </c>
      <c r="G16" s="1" t="str">
        <f>IFERROR(ROUND(F16*Master!G17,0),"")</f>
        <v/>
      </c>
      <c r="H16" s="1" t="str">
        <f>IF(C16="","",IFERROR(SUM(F16:G16),""))</f>
        <v/>
      </c>
    </row>
    <row r="17" spans="1:8" ht="18" customHeight="1" x14ac:dyDescent="0.25">
      <c r="A17" s="1" t="str">
        <f>IF(B17="","",Master!A18)</f>
        <v/>
      </c>
      <c r="B17" s="7" t="str">
        <f>IF(Master!B18="","",Master!B18)</f>
        <v/>
      </c>
      <c r="C17" s="21" t="str">
        <f t="shared" si="0"/>
        <v/>
      </c>
      <c r="D17" s="1" t="str">
        <f t="shared" si="1"/>
        <v/>
      </c>
      <c r="E17" s="1" t="str">
        <f>IFERROR(VLOOKUP(B17,pl_order,7,0),"")</f>
        <v/>
      </c>
      <c r="F17" s="1" t="str">
        <f>IF(B17="","",ROUND(D17/30*Master!H18,0))</f>
        <v/>
      </c>
      <c r="G17" s="1" t="str">
        <f>IFERROR(ROUND(F17*Master!G18,0),"")</f>
        <v/>
      </c>
      <c r="H17" s="1" t="str">
        <f>IF(C17="","",IFERROR(SUM(F17:G17),""))</f>
        <v/>
      </c>
    </row>
    <row r="18" spans="1:8" ht="18" customHeight="1" x14ac:dyDescent="0.25">
      <c r="A18" s="1" t="str">
        <f>IF(B18="","",Master!A19)</f>
        <v/>
      </c>
      <c r="B18" s="7" t="str">
        <f>IF(Master!B19="","",Master!B19)</f>
        <v/>
      </c>
      <c r="C18" s="21" t="str">
        <f t="shared" si="0"/>
        <v/>
      </c>
      <c r="D18" s="1" t="str">
        <f t="shared" si="1"/>
        <v/>
      </c>
      <c r="E18" s="1" t="str">
        <f>IFERROR(VLOOKUP(B18,pl_order,7,0),"")</f>
        <v/>
      </c>
      <c r="F18" s="1" t="str">
        <f>IF(B18="","",ROUND(D18/30*Master!H19,0))</f>
        <v/>
      </c>
      <c r="G18" s="1" t="str">
        <f>IFERROR(ROUND(F18*Master!G19,0),"")</f>
        <v/>
      </c>
      <c r="H18" s="1" t="str">
        <f>IF(C18="","",IFERROR(SUM(F18:G18),""))</f>
        <v/>
      </c>
    </row>
    <row r="19" spans="1:8" ht="18" customHeight="1" x14ac:dyDescent="0.25">
      <c r="A19" s="1" t="str">
        <f>IF(B19="","",Master!A20)</f>
        <v/>
      </c>
      <c r="B19" s="7" t="str">
        <f>IF(Master!B20="","",Master!B20)</f>
        <v/>
      </c>
      <c r="C19" s="21" t="str">
        <f t="shared" si="0"/>
        <v/>
      </c>
      <c r="D19" s="1" t="str">
        <f t="shared" si="1"/>
        <v/>
      </c>
      <c r="E19" s="1" t="str">
        <f>IFERROR(VLOOKUP(B19,pl_order,7,0),"")</f>
        <v/>
      </c>
      <c r="F19" s="1" t="str">
        <f>IF(B19="","",ROUND(D19/30*Master!H20,0))</f>
        <v/>
      </c>
      <c r="G19" s="1" t="str">
        <f>IFERROR(ROUND(F19*Master!G20,0),"")</f>
        <v/>
      </c>
      <c r="H19" s="1" t="str">
        <f>IF(C19="","",IFERROR(SUM(F19:G19),""))</f>
        <v/>
      </c>
    </row>
    <row r="20" spans="1:8" ht="18" customHeight="1" x14ac:dyDescent="0.25">
      <c r="A20" s="1" t="str">
        <f>IF(B20="","",Master!A21)</f>
        <v/>
      </c>
      <c r="B20" s="7" t="str">
        <f>IF(Master!B21="","",Master!B21)</f>
        <v/>
      </c>
      <c r="C20" s="21" t="str">
        <f t="shared" si="0"/>
        <v/>
      </c>
      <c r="D20" s="1" t="str">
        <f t="shared" si="1"/>
        <v/>
      </c>
      <c r="E20" s="1" t="str">
        <f>IFERROR(VLOOKUP(B20,pl_order,7,0),"")</f>
        <v/>
      </c>
      <c r="F20" s="1" t="str">
        <f>IF(B20="","",ROUND(D20/30*Master!H21,0))</f>
        <v/>
      </c>
      <c r="G20" s="1" t="str">
        <f>IFERROR(ROUND(F20*Master!G21,0),"")</f>
        <v/>
      </c>
      <c r="H20" s="1" t="str">
        <f>IF(C20="","",IFERROR(SUM(F20:G20),""))</f>
        <v/>
      </c>
    </row>
    <row r="21" spans="1:8" ht="18" customHeight="1" x14ac:dyDescent="0.25">
      <c r="A21" s="1" t="str">
        <f>IF(B21="","",Master!A22)</f>
        <v/>
      </c>
      <c r="B21" s="7" t="str">
        <f>IF(Master!B22="","",Master!B22)</f>
        <v/>
      </c>
      <c r="C21" s="21" t="str">
        <f t="shared" si="0"/>
        <v/>
      </c>
      <c r="D21" s="1" t="str">
        <f t="shared" si="1"/>
        <v/>
      </c>
      <c r="E21" s="1" t="str">
        <f>IFERROR(VLOOKUP(B21,pl_order,7,0),"")</f>
        <v/>
      </c>
      <c r="F21" s="1" t="str">
        <f>IF(B21="","",ROUND(D21/30*Master!H22,0))</f>
        <v/>
      </c>
      <c r="G21" s="1" t="str">
        <f>IFERROR(ROUND(F21*Master!G22,0),"")</f>
        <v/>
      </c>
      <c r="H21" s="1" t="str">
        <f>IF(C21="","",IFERROR(SUM(F21:G21),""))</f>
        <v/>
      </c>
    </row>
    <row r="22" spans="1:8" ht="18" customHeight="1" x14ac:dyDescent="0.25">
      <c r="A22" s="1" t="str">
        <f>IF(B22="","",Master!A23)</f>
        <v/>
      </c>
      <c r="B22" s="7" t="str">
        <f>IF(Master!B23="","",Master!B23)</f>
        <v/>
      </c>
      <c r="C22" s="21" t="str">
        <f t="shared" si="0"/>
        <v/>
      </c>
      <c r="D22" s="1" t="str">
        <f t="shared" si="1"/>
        <v/>
      </c>
      <c r="E22" s="1" t="str">
        <f>IFERROR(VLOOKUP(B22,pl_order,7,0),"")</f>
        <v/>
      </c>
      <c r="F22" s="1" t="str">
        <f>IF(B22="","",ROUND(D22/30*Master!H23,0))</f>
        <v/>
      </c>
      <c r="G22" s="1" t="str">
        <f>IFERROR(ROUND(F22*Master!G23,0),"")</f>
        <v/>
      </c>
      <c r="H22" s="1" t="str">
        <f>IF(C22="","",IFERROR(SUM(F22:G22),""))</f>
        <v/>
      </c>
    </row>
    <row r="23" spans="1:8" ht="18" customHeight="1" x14ac:dyDescent="0.25">
      <c r="A23" s="1" t="str">
        <f>IF(B23="","",Master!A24)</f>
        <v/>
      </c>
      <c r="B23" s="7" t="str">
        <f>IF(Master!B24="","",Master!B24)</f>
        <v/>
      </c>
      <c r="C23" s="21" t="str">
        <f t="shared" si="0"/>
        <v/>
      </c>
      <c r="D23" s="1" t="str">
        <f t="shared" si="1"/>
        <v/>
      </c>
      <c r="E23" s="1" t="str">
        <f>IFERROR(VLOOKUP(B23,pl_order,7,0),"")</f>
        <v/>
      </c>
      <c r="F23" s="1" t="str">
        <f>IF(B23="","",ROUND(D23/30*Master!H24,0))</f>
        <v/>
      </c>
      <c r="G23" s="1" t="str">
        <f>IFERROR(ROUND(F23*Master!G24,0),"")</f>
        <v/>
      </c>
      <c r="H23" s="1" t="str">
        <f>IF(C23="","",IFERROR(SUM(F23:G23),""))</f>
        <v/>
      </c>
    </row>
    <row r="24" spans="1:8" ht="18" customHeight="1" x14ac:dyDescent="0.25">
      <c r="A24" s="1" t="str">
        <f>IF(B24="","",Master!A25)</f>
        <v/>
      </c>
      <c r="B24" s="7" t="str">
        <f>IF(Master!B25="","",Master!B25)</f>
        <v/>
      </c>
      <c r="C24" s="21" t="str">
        <f t="shared" si="0"/>
        <v/>
      </c>
      <c r="D24" s="1" t="str">
        <f t="shared" si="1"/>
        <v/>
      </c>
      <c r="E24" s="1" t="str">
        <f>IFERROR(VLOOKUP(B24,pl_order,7,0),"")</f>
        <v/>
      </c>
      <c r="F24" s="1" t="str">
        <f>IF(B24="","",ROUND(D24/30*Master!H25,0))</f>
        <v/>
      </c>
      <c r="G24" s="1" t="str">
        <f>IFERROR(ROUND(F24*Master!G25,0),"")</f>
        <v/>
      </c>
      <c r="H24" s="1" t="str">
        <f>IF(C24="","",IFERROR(SUM(F24:G24),""))</f>
        <v/>
      </c>
    </row>
    <row r="25" spans="1:8" ht="18" customHeight="1" x14ac:dyDescent="0.25">
      <c r="A25" s="1" t="str">
        <f>IF(B25="","",Master!A26)</f>
        <v/>
      </c>
      <c r="B25" s="7" t="str">
        <f>IF(Master!B26="","",Master!B26)</f>
        <v/>
      </c>
      <c r="C25" s="21" t="str">
        <f t="shared" si="0"/>
        <v/>
      </c>
      <c r="D25" s="1" t="str">
        <f t="shared" si="1"/>
        <v/>
      </c>
      <c r="E25" s="1" t="str">
        <f>IFERROR(VLOOKUP(B25,pl_order,7,0),"")</f>
        <v/>
      </c>
      <c r="F25" s="1" t="str">
        <f>IF(B25="","",ROUND(D25/30*Master!H26,0))</f>
        <v/>
      </c>
      <c r="G25" s="1" t="str">
        <f>IFERROR(ROUND(F25*Master!G26,0),"")</f>
        <v/>
      </c>
      <c r="H25" s="1" t="str">
        <f>IF(C25="","",IFERROR(SUM(F25:G25),""))</f>
        <v/>
      </c>
    </row>
    <row r="26" spans="1:8" ht="18" customHeight="1" x14ac:dyDescent="0.25">
      <c r="A26" s="1" t="str">
        <f>IF(B26="","",Master!A27)</f>
        <v/>
      </c>
      <c r="B26" s="7" t="str">
        <f>IF(Master!B27="","",Master!B27)</f>
        <v/>
      </c>
      <c r="C26" s="21" t="str">
        <f t="shared" si="0"/>
        <v/>
      </c>
      <c r="D26" s="1" t="str">
        <f t="shared" si="1"/>
        <v/>
      </c>
      <c r="E26" s="1" t="str">
        <f>IFERROR(VLOOKUP(B26,pl_order,7,0),"")</f>
        <v/>
      </c>
      <c r="F26" s="1" t="str">
        <f>IF(B26="","",ROUND(D26/30*Master!H27,0))</f>
        <v/>
      </c>
      <c r="G26" s="1" t="str">
        <f>IFERROR(ROUND(F26*Master!G27,0),"")</f>
        <v/>
      </c>
      <c r="H26" s="1" t="str">
        <f>IF(C26="","",IFERROR(SUM(F26:G26),""))</f>
        <v/>
      </c>
    </row>
    <row r="27" spans="1:8" ht="18" customHeight="1" x14ac:dyDescent="0.25">
      <c r="A27" s="1" t="str">
        <f>IF(B27="","",Master!A28)</f>
        <v/>
      </c>
      <c r="B27" s="7" t="str">
        <f>IF(Master!B28="","",Master!B28)</f>
        <v/>
      </c>
      <c r="C27" s="21" t="str">
        <f t="shared" si="0"/>
        <v/>
      </c>
      <c r="D27" s="1" t="str">
        <f t="shared" si="1"/>
        <v/>
      </c>
      <c r="E27" s="1" t="str">
        <f>IFERROR(VLOOKUP(B27,pl_order,7,0),"")</f>
        <v/>
      </c>
      <c r="F27" s="1" t="str">
        <f>IF(B27="","",ROUND(D27/30*Master!H28,0))</f>
        <v/>
      </c>
      <c r="G27" s="1" t="str">
        <f>IFERROR(ROUND(F27*Master!G28,0),"")</f>
        <v/>
      </c>
      <c r="H27" s="1" t="str">
        <f>IF(C27="","",IFERROR(SUM(F27:G27),""))</f>
        <v/>
      </c>
    </row>
    <row r="28" spans="1:8" ht="18" customHeight="1" x14ac:dyDescent="0.25">
      <c r="A28" s="1" t="str">
        <f>IF(B28="","",Master!A29)</f>
        <v/>
      </c>
      <c r="B28" s="7" t="str">
        <f>IF(Master!B29="","",Master!B29)</f>
        <v/>
      </c>
      <c r="C28" s="21" t="str">
        <f t="shared" si="0"/>
        <v/>
      </c>
      <c r="D28" s="1" t="str">
        <f t="shared" si="1"/>
        <v/>
      </c>
      <c r="E28" s="1" t="str">
        <f>IFERROR(VLOOKUP(B28,pl_order,7,0),"")</f>
        <v/>
      </c>
      <c r="F28" s="1" t="str">
        <f>IF(B28="","",ROUND(D28/30*Master!H29,0))</f>
        <v/>
      </c>
      <c r="G28" s="1" t="str">
        <f>IFERROR(ROUND(F28*Master!G29,0),"")</f>
        <v/>
      </c>
      <c r="H28" s="1" t="str">
        <f>IF(C28="","",IFERROR(SUM(F28:G28),""))</f>
        <v/>
      </c>
    </row>
    <row r="29" spans="1:8" ht="18" customHeight="1" x14ac:dyDescent="0.25">
      <c r="A29" s="1" t="str">
        <f>IF(B29="","",Master!A30)</f>
        <v/>
      </c>
      <c r="B29" s="7" t="str">
        <f>IF(Master!B30="","",Master!B30)</f>
        <v/>
      </c>
      <c r="C29" s="21" t="str">
        <f t="shared" si="0"/>
        <v/>
      </c>
      <c r="D29" s="1" t="str">
        <f t="shared" si="1"/>
        <v/>
      </c>
      <c r="E29" s="1" t="str">
        <f>IFERROR(VLOOKUP(B29,pl_order,7,0),"")</f>
        <v/>
      </c>
      <c r="F29" s="1" t="str">
        <f>IF(B29="","",ROUND(D29/30*Master!H30,0))</f>
        <v/>
      </c>
      <c r="G29" s="1" t="str">
        <f>IFERROR(ROUND(F29*Master!G30,0),"")</f>
        <v/>
      </c>
      <c r="H29" s="1" t="str">
        <f>IF(C29="","",IFERROR(SUM(F29:G29),""))</f>
        <v/>
      </c>
    </row>
    <row r="30" spans="1:8" ht="18" customHeight="1" x14ac:dyDescent="0.25">
      <c r="A30" s="1" t="str">
        <f>IF(B30="","",Master!A31)</f>
        <v/>
      </c>
      <c r="B30" s="7" t="str">
        <f>IF(Master!B31="","",Master!B31)</f>
        <v/>
      </c>
      <c r="C30" s="21" t="str">
        <f t="shared" si="0"/>
        <v/>
      </c>
      <c r="D30" s="1" t="str">
        <f t="shared" si="1"/>
        <v/>
      </c>
      <c r="E30" s="1" t="str">
        <f>IFERROR(VLOOKUP(B30,pl_order,7,0),"")</f>
        <v/>
      </c>
      <c r="F30" s="1" t="str">
        <f>IF(B30="","",ROUND(D30/30*Master!H31,0))</f>
        <v/>
      </c>
      <c r="G30" s="1" t="str">
        <f>IFERROR(ROUND(F30*Master!#REF!,0),"")</f>
        <v/>
      </c>
      <c r="H30" s="1" t="str">
        <f>IF(C30="","",IFERROR(SUM(F30:G30),""))</f>
        <v/>
      </c>
    </row>
    <row r="35" spans="1:1" x14ac:dyDescent="0.25">
      <c r="A35" s="2" t="s">
        <v>21</v>
      </c>
    </row>
    <row r="36" spans="1:1" x14ac:dyDescent="0.25">
      <c r="A36" s="4" t="s">
        <v>14</v>
      </c>
    </row>
    <row r="37" spans="1:1" x14ac:dyDescent="0.25">
      <c r="A37" s="4" t="s">
        <v>10</v>
      </c>
    </row>
    <row r="38" spans="1:1" x14ac:dyDescent="0.25">
      <c r="A38" s="4" t="s">
        <v>11</v>
      </c>
    </row>
    <row r="39" spans="1:1" x14ac:dyDescent="0.25">
      <c r="A39" s="4" t="s">
        <v>12</v>
      </c>
    </row>
    <row r="40" spans="1:1" x14ac:dyDescent="0.25">
      <c r="A40" s="4" t="s">
        <v>13</v>
      </c>
    </row>
  </sheetData>
  <sheetProtection sort="0" autoFilter="0"/>
  <autoFilter ref="A5:H5" xr:uid="{59B3A101-2EFA-45B3-9ABD-906B11DD9C33}"/>
  <mergeCells count="9">
    <mergeCell ref="E4:E5"/>
    <mergeCell ref="A1:H1"/>
    <mergeCell ref="A2:H2"/>
    <mergeCell ref="A3:H3"/>
    <mergeCell ref="A4:A5"/>
    <mergeCell ref="B4:B5"/>
    <mergeCell ref="C4:C5"/>
    <mergeCell ref="D4:D5"/>
    <mergeCell ref="F4:H4"/>
  </mergeCells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Master</vt:lpstr>
      <vt:lpstr>PL  Order</vt:lpstr>
      <vt:lpstr>PL  Order (2)</vt:lpstr>
      <vt:lpstr>'PL  Order (2)'!employee_name</vt:lpstr>
      <vt:lpstr>employee_name</vt:lpstr>
      <vt:lpstr>'PL  Order (2)'!pl_order</vt:lpstr>
      <vt:lpstr>pl_order</vt:lpstr>
      <vt:lpstr>'PL  Order'!Print_Area</vt:lpstr>
      <vt:lpstr>'PL  Order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 PC</cp:lastModifiedBy>
  <cp:lastPrinted>2020-07-09T01:14:32Z</cp:lastPrinted>
  <dcterms:created xsi:type="dcterms:W3CDTF">2020-07-06T14:20:29Z</dcterms:created>
  <dcterms:modified xsi:type="dcterms:W3CDTF">2020-08-03T03:22:57Z</dcterms:modified>
</cp:coreProperties>
</file>