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10" yWindow="-110" windowWidth="19420" windowHeight="10420" activeTab="3"/>
  </bookViews>
  <sheets>
    <sheet name="INTRO" sheetId="9" r:id="rId1"/>
    <sheet name="Master" sheetId="5" r:id="rId2"/>
    <sheet name="अनुमोदन" sheetId="7" r:id="rId3"/>
    <sheet name="समायोजन" sheetId="8" r:id="rId4"/>
  </sheets>
  <definedNames>
    <definedName name="_xlnm._FilterDatabase" localSheetId="2" hidden="1">अनुमोदन!$C$6:$I$36</definedName>
    <definedName name="CRC">अनुमोदन!$B$6:$I$36</definedName>
    <definedName name="crc_master">Master!$B$6:$J$32</definedName>
    <definedName name="_xlnm.Criteria" localSheetId="3">समायोजन!$E$4</definedName>
    <definedName name="en">Master!$L$7:$L$11</definedName>
    <definedName name="_xlnm.Extract" localSheetId="3">समायोजन!#REF!</definedName>
    <definedName name="Mad">Master!$L$7:$L$11</definedName>
    <definedName name="_xlnm.Print_Area" localSheetId="2">अनुमोदन!$C$2:$I$41</definedName>
    <definedName name="_xlnm.Print_Area" localSheetId="3">समायोजन!$B$1:$H$41</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7" l="1"/>
  <c r="F8" i="7"/>
  <c r="G8" i="7"/>
  <c r="H8" i="7"/>
  <c r="I8" i="7"/>
  <c r="E9" i="7"/>
  <c r="F9" i="7"/>
  <c r="G9" i="7"/>
  <c r="H9" i="7"/>
  <c r="I9" i="7"/>
  <c r="E14" i="7"/>
  <c r="F14" i="7"/>
  <c r="G14" i="7"/>
  <c r="H14" i="7"/>
  <c r="I14" i="7"/>
  <c r="E15" i="7"/>
  <c r="F15" i="7"/>
  <c r="G15" i="7"/>
  <c r="H15" i="7"/>
  <c r="I15" i="7"/>
  <c r="E16" i="7"/>
  <c r="F16" i="7"/>
  <c r="G16" i="7"/>
  <c r="H16" i="7"/>
  <c r="I16" i="7"/>
  <c r="E17" i="7"/>
  <c r="F17" i="7"/>
  <c r="G17" i="7"/>
  <c r="H17" i="7"/>
  <c r="I17" i="7"/>
  <c r="E18" i="7"/>
  <c r="F18" i="7"/>
  <c r="G18" i="7"/>
  <c r="H18" i="7"/>
  <c r="I18" i="7"/>
  <c r="E19" i="7"/>
  <c r="F19" i="7"/>
  <c r="G19" i="7"/>
  <c r="H19" i="7"/>
  <c r="I19" i="7"/>
  <c r="E20" i="7"/>
  <c r="F20" i="7"/>
  <c r="G20" i="7"/>
  <c r="H20" i="7"/>
  <c r="I20" i="7"/>
  <c r="E21" i="7"/>
  <c r="F21" i="7"/>
  <c r="G21" i="7"/>
  <c r="H21" i="7"/>
  <c r="I21" i="7"/>
  <c r="E22" i="7"/>
  <c r="F22" i="7"/>
  <c r="G22" i="7"/>
  <c r="H22" i="7"/>
  <c r="I22" i="7"/>
  <c r="E23" i="7"/>
  <c r="F23" i="7"/>
  <c r="G23" i="7"/>
  <c r="H23" i="7"/>
  <c r="I23" i="7"/>
  <c r="E24" i="7"/>
  <c r="F24" i="7"/>
  <c r="G24" i="7"/>
  <c r="H24" i="7"/>
  <c r="I24" i="7"/>
  <c r="E25" i="7"/>
  <c r="F25" i="7"/>
  <c r="G25" i="7"/>
  <c r="H25" i="7"/>
  <c r="I25" i="7"/>
  <c r="E26" i="7"/>
  <c r="F26" i="7"/>
  <c r="G26" i="7"/>
  <c r="H26" i="7"/>
  <c r="I26" i="7"/>
  <c r="E27" i="7"/>
  <c r="F27" i="7"/>
  <c r="G27" i="7"/>
  <c r="H27" i="7"/>
  <c r="I27" i="7"/>
  <c r="E28" i="7"/>
  <c r="F28" i="7"/>
  <c r="G28" i="7"/>
  <c r="H28" i="7"/>
  <c r="I28" i="7"/>
  <c r="E29" i="7"/>
  <c r="F29" i="7"/>
  <c r="G29" i="7"/>
  <c r="H29" i="7"/>
  <c r="I29" i="7"/>
  <c r="E30" i="7"/>
  <c r="F30" i="7"/>
  <c r="G30" i="7"/>
  <c r="H30" i="7"/>
  <c r="I30" i="7"/>
  <c r="E31" i="7"/>
  <c r="F31" i="7"/>
  <c r="G31" i="7"/>
  <c r="H31" i="7"/>
  <c r="I31" i="7"/>
  <c r="E32" i="7"/>
  <c r="F32" i="7"/>
  <c r="G32" i="7"/>
  <c r="H32" i="7"/>
  <c r="I32" i="7"/>
  <c r="E33" i="7"/>
  <c r="F33" i="7"/>
  <c r="G33" i="7"/>
  <c r="H33" i="7"/>
  <c r="I33" i="7"/>
  <c r="E34" i="7"/>
  <c r="F34" i="7"/>
  <c r="G34" i="7"/>
  <c r="H34" i="7"/>
  <c r="I34" i="7"/>
  <c r="E35" i="7"/>
  <c r="F35" i="7"/>
  <c r="G35" i="7"/>
  <c r="H35" i="7"/>
  <c r="I35" i="7"/>
  <c r="E36" i="7"/>
  <c r="F36" i="7"/>
  <c r="G36" i="7"/>
  <c r="H36" i="7"/>
  <c r="I36" i="7"/>
  <c r="I7" i="7"/>
  <c r="H7" i="7"/>
  <c r="G7" i="7"/>
  <c r="F7" i="7"/>
  <c r="E7" i="7"/>
  <c r="D8" i="7"/>
  <c r="D9" i="7"/>
  <c r="D14" i="7"/>
  <c r="D15" i="7"/>
  <c r="D16" i="7"/>
  <c r="D17" i="7"/>
  <c r="D18" i="7"/>
  <c r="D19" i="7"/>
  <c r="D20" i="7"/>
  <c r="D21" i="7"/>
  <c r="D22" i="7"/>
  <c r="D23" i="7"/>
  <c r="D24" i="7"/>
  <c r="D25" i="7"/>
  <c r="D26" i="7"/>
  <c r="D27" i="7"/>
  <c r="D28" i="7"/>
  <c r="D29" i="7"/>
  <c r="D30" i="7"/>
  <c r="D31" i="7"/>
  <c r="D32" i="7"/>
  <c r="D33" i="7"/>
  <c r="D34" i="7"/>
  <c r="D35" i="7"/>
  <c r="D36" i="7"/>
  <c r="D7" i="7"/>
  <c r="C4" i="8" l="1"/>
  <c r="B7" i="5"/>
  <c r="B8" i="5"/>
  <c r="B9" i="5"/>
  <c r="B10" i="5"/>
  <c r="B11" i="5"/>
  <c r="B12" i="5"/>
  <c r="B13" i="5"/>
  <c r="B14" i="5"/>
  <c r="B15" i="5"/>
  <c r="B16" i="5"/>
  <c r="B17" i="5"/>
  <c r="B18" i="5"/>
  <c r="B19" i="5"/>
  <c r="B20" i="5"/>
  <c r="B21" i="5"/>
  <c r="B22" i="5"/>
  <c r="B23" i="5"/>
  <c r="B24" i="5"/>
  <c r="B25" i="5"/>
  <c r="B26" i="5"/>
  <c r="B27" i="5"/>
  <c r="B28" i="5"/>
  <c r="B29" i="5"/>
  <c r="B30" i="5"/>
  <c r="B31" i="5"/>
  <c r="B32" i="5"/>
  <c r="B6" i="5"/>
  <c r="B1" i="8"/>
  <c r="C2" i="7"/>
  <c r="G10" i="7" l="1"/>
  <c r="H10" i="7"/>
  <c r="D10" i="7"/>
  <c r="E10" i="7"/>
  <c r="I10" i="7"/>
  <c r="F10" i="7"/>
  <c r="F11" i="7"/>
  <c r="E12" i="7"/>
  <c r="I12" i="7"/>
  <c r="H13" i="7"/>
  <c r="D11" i="7"/>
  <c r="G11" i="7"/>
  <c r="F12" i="7"/>
  <c r="E13" i="7"/>
  <c r="I13" i="7"/>
  <c r="H11" i="7"/>
  <c r="G12" i="7"/>
  <c r="F13" i="7"/>
  <c r="D12" i="7"/>
  <c r="E11" i="7"/>
  <c r="I11" i="7"/>
  <c r="H12" i="7"/>
  <c r="G13" i="7"/>
  <c r="D13" i="7"/>
  <c r="B8" i="7"/>
  <c r="H35" i="8"/>
  <c r="H33" i="8"/>
  <c r="H31" i="8"/>
  <c r="H29" i="8"/>
  <c r="H27" i="8"/>
  <c r="H25" i="8"/>
  <c r="H23" i="8"/>
  <c r="H21" i="8"/>
  <c r="H19" i="8"/>
  <c r="H17" i="8"/>
  <c r="H34" i="8"/>
  <c r="H32" i="8"/>
  <c r="H30" i="8"/>
  <c r="H28" i="8"/>
  <c r="H26" i="8"/>
  <c r="H24" i="8"/>
  <c r="H22" i="8"/>
  <c r="H20" i="8"/>
  <c r="B7" i="7" l="1"/>
  <c r="H37" i="7"/>
  <c r="B9" i="7"/>
  <c r="H33" i="5"/>
  <c r="B11" i="7" l="1"/>
  <c r="B10" i="7"/>
  <c r="B13" i="7"/>
  <c r="B12" i="7" l="1"/>
  <c r="B14" i="7"/>
  <c r="B15" i="7"/>
  <c r="H14" i="8"/>
  <c r="H15" i="8"/>
  <c r="B17" i="7" l="1"/>
  <c r="B16" i="7"/>
  <c r="H16" i="8" l="1"/>
  <c r="B35" i="7"/>
  <c r="B18" i="7"/>
  <c r="B31" i="7" l="1"/>
  <c r="B29" i="7"/>
  <c r="B30" i="7"/>
  <c r="B32" i="7"/>
  <c r="B22" i="7"/>
  <c r="B20" i="7"/>
  <c r="B23" i="7"/>
  <c r="B24" i="7"/>
  <c r="B36" i="7"/>
  <c r="B19" i="7"/>
  <c r="B27" i="7"/>
  <c r="B34" i="7"/>
  <c r="B26" i="7"/>
  <c r="B25" i="7"/>
  <c r="B21" i="7"/>
  <c r="H18" i="8"/>
  <c r="B33" i="7"/>
  <c r="B28" i="7"/>
  <c r="H12" i="8" l="1"/>
  <c r="H13" i="8"/>
  <c r="H10" i="8"/>
  <c r="H11" i="8"/>
  <c r="H7" i="8"/>
  <c r="H9" i="8"/>
  <c r="H8" i="8"/>
  <c r="H6" i="8"/>
  <c r="C34" i="8"/>
  <c r="B34" i="8" s="1"/>
  <c r="D12" i="8"/>
  <c r="D20" i="8"/>
  <c r="F15" i="8"/>
  <c r="E7" i="8"/>
  <c r="D6" i="8"/>
  <c r="E26" i="8"/>
  <c r="C13" i="8"/>
  <c r="G18" i="8"/>
  <c r="E20" i="8"/>
  <c r="D22" i="8"/>
  <c r="C32" i="8"/>
  <c r="B32" i="8" s="1"/>
  <c r="D14" i="8"/>
  <c r="F24" i="8"/>
  <c r="E24" i="8"/>
  <c r="F18" i="8"/>
  <c r="C20" i="8"/>
  <c r="B20" i="8" s="1"/>
  <c r="E28" i="8"/>
  <c r="C12" i="8"/>
  <c r="B12" i="8" s="1"/>
  <c r="C21" i="8"/>
  <c r="B21" i="8" s="1"/>
  <c r="C7" i="8"/>
  <c r="C19" i="8"/>
  <c r="B19" i="8" s="1"/>
  <c r="D7" i="8"/>
  <c r="F7" i="8"/>
  <c r="F17" i="8"/>
  <c r="G27" i="8"/>
  <c r="C27" i="8"/>
  <c r="B27" i="8" s="1"/>
  <c r="G7" i="8"/>
  <c r="G32" i="8"/>
  <c r="G6" i="8"/>
  <c r="G34" i="8"/>
  <c r="F28" i="8"/>
  <c r="F10" i="8"/>
  <c r="E6" i="8"/>
  <c r="F33" i="8"/>
  <c r="F6" i="8"/>
  <c r="D11" i="8"/>
  <c r="G12" i="8"/>
  <c r="C14" i="8"/>
  <c r="C33" i="8"/>
  <c r="B33" i="8" s="1"/>
  <c r="E11" i="8"/>
  <c r="E34" i="8"/>
  <c r="E22" i="8"/>
  <c r="F27" i="8"/>
  <c r="C6" i="8"/>
  <c r="B6" i="8" s="1"/>
  <c r="C25" i="8"/>
  <c r="B25" i="8" s="1"/>
  <c r="E25" i="8"/>
  <c r="D13" i="8"/>
  <c r="G29" i="8"/>
  <c r="G9" i="8"/>
  <c r="G25" i="8"/>
  <c r="E13" i="8"/>
  <c r="G10" i="8"/>
  <c r="E35" i="8"/>
  <c r="C26" i="8"/>
  <c r="B26" i="8" s="1"/>
  <c r="E30" i="8"/>
  <c r="C35" i="8"/>
  <c r="B35" i="8" s="1"/>
  <c r="F30" i="8"/>
  <c r="D34" i="8"/>
  <c r="D9" i="8"/>
  <c r="E31" i="8"/>
  <c r="C24" i="8"/>
  <c r="B24" i="8" s="1"/>
  <c r="F11" i="8"/>
  <c r="G20" i="8"/>
  <c r="E21" i="8"/>
  <c r="D29" i="8"/>
  <c r="E27" i="8"/>
  <c r="F16" i="8"/>
  <c r="D10" i="8"/>
  <c r="D31" i="8"/>
  <c r="D21" i="8"/>
  <c r="G11" i="8"/>
  <c r="C30" i="8"/>
  <c r="B30" i="8" s="1"/>
  <c r="D35" i="8"/>
  <c r="F35" i="8"/>
  <c r="D18" i="8"/>
  <c r="C17" i="8"/>
  <c r="B17" i="8" s="1"/>
  <c r="D8" i="8"/>
  <c r="F20" i="8"/>
  <c r="C11" i="8"/>
  <c r="E23" i="8"/>
  <c r="F13" i="8"/>
  <c r="G26" i="8"/>
  <c r="C15" i="8"/>
  <c r="F14" i="8"/>
  <c r="E19" i="8"/>
  <c r="D19" i="8"/>
  <c r="C9" i="8"/>
  <c r="D17" i="8"/>
  <c r="C23" i="8"/>
  <c r="B23" i="8" s="1"/>
  <c r="F26" i="8"/>
  <c r="F32" i="8"/>
  <c r="E8" i="8"/>
  <c r="G21" i="8"/>
  <c r="D28" i="8"/>
  <c r="E17" i="8"/>
  <c r="C28" i="8"/>
  <c r="B28" i="8" s="1"/>
  <c r="D25" i="8"/>
  <c r="F25" i="8"/>
  <c r="F29" i="8"/>
  <c r="G24" i="8"/>
  <c r="D26" i="8"/>
  <c r="G33" i="8"/>
  <c r="E16" i="8"/>
  <c r="E29" i="8"/>
  <c r="E32" i="8"/>
  <c r="G28" i="8"/>
  <c r="F8" i="8"/>
  <c r="F9" i="8"/>
  <c r="E14" i="8"/>
  <c r="G30" i="8"/>
  <c r="C31" i="8"/>
  <c r="B31" i="8" s="1"/>
  <c r="E10" i="8"/>
  <c r="C10" i="8"/>
  <c r="G13" i="8"/>
  <c r="G17" i="8"/>
  <c r="C22" i="8"/>
  <c r="B22" i="8" s="1"/>
  <c r="D32" i="8"/>
  <c r="G16" i="8"/>
  <c r="D27" i="8"/>
  <c r="E9" i="8"/>
  <c r="G35" i="8"/>
  <c r="D23" i="8"/>
  <c r="D24" i="8"/>
  <c r="G19" i="8"/>
  <c r="F22" i="8"/>
  <c r="C18" i="8"/>
  <c r="B18" i="8" s="1"/>
  <c r="F31" i="8"/>
  <c r="E15" i="8"/>
  <c r="G31" i="8"/>
  <c r="E18" i="8"/>
  <c r="E12" i="8"/>
  <c r="C8" i="8"/>
  <c r="G8" i="8"/>
  <c r="G23" i="8"/>
  <c r="D15" i="8"/>
  <c r="F34" i="8"/>
  <c r="F21" i="8"/>
  <c r="G22" i="8"/>
  <c r="C16" i="8"/>
  <c r="B16" i="8" s="1"/>
  <c r="F19" i="8"/>
  <c r="E33" i="8"/>
  <c r="C29" i="8"/>
  <c r="B29" i="8" s="1"/>
  <c r="D16" i="8"/>
  <c r="D33" i="8"/>
  <c r="D30" i="8"/>
  <c r="F12" i="8"/>
  <c r="G14" i="8"/>
  <c r="F23" i="8"/>
  <c r="G15" i="8"/>
  <c r="G36" i="8" l="1"/>
  <c r="B13" i="8"/>
  <c r="B14" i="8"/>
  <c r="B15" i="8"/>
  <c r="B7" i="8"/>
  <c r="B8" i="8" s="1"/>
  <c r="B9" i="8" s="1"/>
  <c r="B10" i="8" s="1"/>
  <c r="B11" i="8" s="1"/>
</calcChain>
</file>

<file path=xl/sharedStrings.xml><?xml version="1.0" encoding="utf-8"?>
<sst xmlns="http://schemas.openxmlformats.org/spreadsheetml/2006/main" count="101" uniqueCount="66">
  <si>
    <t>Hkqxrku lek;kstu</t>
  </si>
  <si>
    <t>dzl</t>
  </si>
  <si>
    <t>okmpj la[;k o fnukad</t>
  </si>
  <si>
    <t>fcy dzekad@fnukad</t>
  </si>
  <si>
    <t>fcy fooj.k</t>
  </si>
  <si>
    <t>fo0fo0</t>
  </si>
  <si>
    <t>en ftlesa ls iwoZ esa [kpZ fd;k x;k</t>
  </si>
  <si>
    <t>TOTAL</t>
  </si>
  <si>
    <t>lek;kstu gsrq ikfjr jkf'k</t>
  </si>
  <si>
    <t>Boys Fund</t>
  </si>
  <si>
    <t>LVs'kujh</t>
  </si>
  <si>
    <t>CRC</t>
  </si>
  <si>
    <t>v/;{k                 lfpo</t>
  </si>
  <si>
    <t>fo|ky; fodkl ,oa izcU/ku lfefr</t>
  </si>
  <si>
    <t>jkmekfo 13Mhvks,y Jhxaxkuxj</t>
  </si>
  <si>
    <t>Vikash Kosh</t>
  </si>
  <si>
    <t>fo|ky; fodkl ,oa izcU/ku lfefr dh cSBd fnukad ---------------------- esa ikfjr ,oa vuqeksfnr izLrko dh vuqikyuk esa v/kksfyf[kr en ds okmpjksa dk lek;kstu en esa fd;s tkus fd Lohd`fr ,rn~ }kjk iznku dh tkrh gSA</t>
  </si>
  <si>
    <t>helper</t>
  </si>
  <si>
    <t>dk;kZy; fo|ky; fodkl ,oa izcU/ku lfefr jkmekfo 13Mhvks,y Jhxaxkuxj</t>
  </si>
  <si>
    <t>CSG</t>
  </si>
  <si>
    <t>Hkqxrku lek;kstu vuqeksnu</t>
  </si>
  <si>
    <t>xzkUV ftlesa ls leka;ksftr djuk gS</t>
  </si>
  <si>
    <t>lelk }kjk ------------- en esa l= 2020&amp;21 ds fy, izkIr --------------------------------- jkf'k esa ls fuEukuqlkj enksa esa fd;s x, [kpZ ds okmpjksa ds lek;kstu gsrq Lohd`fr iznku djus dk izLrko ikfjr rFkk vuqeksfnr fd;k tkrk gSA</t>
  </si>
  <si>
    <t>में समायोजित</t>
  </si>
  <si>
    <t>xzkUV ftlesa ls lek;kstu djuk gS</t>
  </si>
  <si>
    <t>Nk= dks"k @fodkl dks"k esa ls o"kZ 2020&amp;21 esa Hkqxrku okmpj fooj.k</t>
  </si>
  <si>
    <t xml:space="preserve">ekLVj MsVk Hkqxrku lek;kstu </t>
  </si>
  <si>
    <t>en ftlesa ls Hkqxrku fd;k x;k</t>
  </si>
  <si>
    <t>(2020-21)</t>
  </si>
  <si>
    <t>Total</t>
  </si>
  <si>
    <t xml:space="preserve">HOW TO USE   </t>
  </si>
  <si>
    <t>Disclaimer: -</t>
  </si>
  <si>
    <t>All care has been taken to keep the information upto date and correct and is for educational purpose only. You are encouraged to consult your Accountant or Advisor before taking any decesion based on this calculator</t>
  </si>
  <si>
    <t xml:space="preserve">                                  सुधार हेतु सुझाव  आमंत्रित  है </t>
  </si>
  <si>
    <t xml:space="preserve">                                         joshihansraj72@gmail.com</t>
  </si>
  <si>
    <t xml:space="preserve">   1. Install Devlys 010 Hindi font in your computer for view </t>
  </si>
  <si>
    <t>1. Master Sheet :-</t>
  </si>
  <si>
    <t>2. अनुमोदन  SHEET</t>
  </si>
  <si>
    <t>3. समायोजन  sheet</t>
  </si>
  <si>
    <t>विद्यालय में प्राप्त CSG/CRC ग्रांट की राशि में से सत्र पर्यन्त BOYS FUND या विकास कोष में से खर्च राशि के वाउचर के समायोजन   बाबत इस UTILITY का प्रयोग किया जा सकता है ।  किसी प्रकार की तकनीकी कमी पाए जाने पर नीचे दिये गए EMAIL द्वारा अवगत कराने का श्रम करावे।(PLEASE USE LATEST VERSION OF THAT IS  OFFICE 2010 AND ABOVE FOR BEST RESULT)</t>
  </si>
  <si>
    <t>इस शीट में सत्र पर्यन्त BOYS FUND या विकास कोष में से खर्च राशि के वाउचर की एंट्री करनी है।</t>
  </si>
  <si>
    <t>यह AUTOGENERATED है केवल जिस ग्रांट के समायोजन का प्रस्ताव और अनुमोदन लेना है को  DROPDOWN से चयन करना है।</t>
  </si>
  <si>
    <t>यह AUTOGENERATED है केवल जिस मद (खाते) में समायोजन करना  है को  DROPDOWN से चयन करना है।</t>
  </si>
  <si>
    <t xml:space="preserve">CSG /CRC GRANT समायोजन EXCEL UTILITY </t>
  </si>
  <si>
    <t>607/30-06-2020</t>
  </si>
  <si>
    <t>fctyh fcy vxLr 20</t>
  </si>
  <si>
    <t>687/4-10-2020</t>
  </si>
  <si>
    <t>fctyh fcy vDVw 20</t>
  </si>
  <si>
    <t>359/26-10-2020</t>
  </si>
  <si>
    <t>1172/24-06-2020</t>
  </si>
  <si>
    <t>NA</t>
  </si>
  <si>
    <t>VSDlh HkkM+k</t>
  </si>
  <si>
    <t>ABC1</t>
  </si>
  <si>
    <t>ABC2</t>
  </si>
  <si>
    <t>ABC3</t>
  </si>
  <si>
    <t>ABC4</t>
  </si>
  <si>
    <t>ABC5</t>
  </si>
  <si>
    <t>ABC6</t>
  </si>
  <si>
    <t>ABC7</t>
  </si>
  <si>
    <t>16/31-07-2020</t>
  </si>
  <si>
    <t>37/08-10-2020</t>
  </si>
  <si>
    <t>50/8-10-2020</t>
  </si>
  <si>
    <t>56/16-10-2020</t>
  </si>
  <si>
    <t>58/28-10-2020</t>
  </si>
  <si>
    <t>29/31-07-2020</t>
  </si>
  <si>
    <t>35/31-07-2020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</si>
</sst>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 #,##0.00"/>
    <numFmt numFmtId="165" formatCode="[$₹-4009]\ #,##0.00"/>
    <numFmt numFmtId="166" formatCode="_ [$₹-4009]\ * #,##0.00_ ;_ [$₹-4009]\ * \-#,##0.00_ ;_ [$₹-4009]\ * &quot;-&quot;??_ ;_ @_ "/>
  </numFmts>
  <fonts count="25" x14ac:knownFonts="1">
    <font>
      <sz val="11"/>
      <color theme="1"/>
      <name val="Calibri"/>
      <family val="2"/>
      <scheme val="minor"/>
    </font>
    <font>
      <sz val="11"/>
      <color theme="1"/>
      <name val="DevLys 010"/>
    </font>
    <font>
      <sz val="12"/>
      <color theme="1"/>
      <name val="DevLys 010"/>
    </font>
    <font>
      <sz val="14"/>
      <color theme="1"/>
      <name val="DevLys 010"/>
    </font>
    <font>
      <sz val="20"/>
      <color theme="1"/>
      <name val="DevLys 010"/>
    </font>
    <font>
      <b/>
      <u/>
      <sz val="14"/>
      <color theme="1"/>
      <name val="DevLys 010"/>
    </font>
    <font>
      <sz val="11"/>
      <color theme="1"/>
      <name val="Times New Roman"/>
      <family val="1"/>
    </font>
    <font>
      <sz val="12"/>
      <color theme="1"/>
      <name val="Calibri"/>
      <family val="2"/>
      <scheme val="minor"/>
    </font>
    <font>
      <sz val="14"/>
      <color theme="1"/>
      <name val="Times New Roman"/>
      <family val="1"/>
    </font>
    <font>
      <sz val="10"/>
      <color theme="1"/>
      <name val="Times New Roman"/>
      <family val="1"/>
    </font>
    <font>
      <sz val="10"/>
      <color theme="1"/>
      <name val="DevLys 010"/>
    </font>
    <font>
      <sz val="14"/>
      <color theme="1"/>
      <name val="Cambria"/>
      <family val="1"/>
    </font>
    <font>
      <sz val="12"/>
      <color theme="1"/>
      <name val="Cambria"/>
      <family val="1"/>
    </font>
    <font>
      <sz val="18"/>
      <color theme="1"/>
      <name val="DevLys 010"/>
    </font>
    <font>
      <b/>
      <sz val="22"/>
      <name val="Times New Roman"/>
      <family val="1"/>
    </font>
    <font>
      <b/>
      <sz val="14"/>
      <name val="Times New Roman"/>
      <family val="1"/>
    </font>
    <font>
      <sz val="11"/>
      <color theme="1"/>
      <name val="Arial"/>
      <family val="2"/>
    </font>
    <font>
      <sz val="16"/>
      <color rgb="FFFF0000"/>
      <name val="Calibri"/>
      <family val="2"/>
      <scheme val="minor"/>
    </font>
    <font>
      <sz val="10"/>
      <color theme="1"/>
      <name val="Arial"/>
      <family val="2"/>
    </font>
    <font>
      <sz val="10"/>
      <color theme="0"/>
      <name val="Arial"/>
      <family val="2"/>
    </font>
    <font>
      <sz val="11"/>
      <color theme="0"/>
      <name val="Arial"/>
      <family val="2"/>
    </font>
    <font>
      <sz val="11"/>
      <name val="Calibri"/>
      <family val="2"/>
      <scheme val="minor"/>
    </font>
    <font>
      <b/>
      <sz val="10"/>
      <color theme="1"/>
      <name val="Times New Roman"/>
      <family val="1"/>
    </font>
    <font>
      <u/>
      <sz val="18"/>
      <color theme="1"/>
      <name val="DevLys 010"/>
    </font>
    <font>
      <b/>
      <sz val="14"/>
      <color theme="1"/>
      <name val="DevLys 010"/>
    </font>
  </fonts>
  <fills count="17">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FFC0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99FFCC"/>
        <bgColor indexed="64"/>
      </patternFill>
    </fill>
    <fill>
      <gradientFill type="path" left="0.5" right="0.5" top="0.5" bottom="0.5">
        <stop position="0">
          <color theme="0"/>
        </stop>
        <stop position="1">
          <color rgb="FFFF0000"/>
        </stop>
      </gradientFill>
    </fill>
    <fill>
      <patternFill patternType="solid">
        <fgColor rgb="FFFFFFCC"/>
        <bgColor indexed="64"/>
      </patternFill>
    </fill>
    <fill>
      <patternFill patternType="solid">
        <fgColor theme="9" tint="0.59999389629810485"/>
        <bgColor indexed="64"/>
      </patternFill>
    </fill>
    <fill>
      <gradientFill type="path" left="0.5" right="0.5" top="0.5" bottom="0.5">
        <stop position="0">
          <color theme="0"/>
        </stop>
        <stop position="1">
          <color rgb="FFFFFF00"/>
        </stop>
      </gradientFill>
    </fill>
    <fill>
      <patternFill patternType="solid">
        <fgColor rgb="FF00FF99"/>
        <bgColor indexed="64"/>
      </patternFill>
    </fill>
    <fill>
      <patternFill patternType="solid">
        <fgColor theme="1"/>
        <bgColor indexed="64"/>
      </patternFill>
    </fill>
    <fill>
      <patternFill patternType="solid">
        <fgColor rgb="FFFFCCCC"/>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uble">
        <color rgb="FFE36C09"/>
      </left>
      <right/>
      <top style="double">
        <color rgb="FFE36C09"/>
      </top>
      <bottom/>
      <diagonal/>
    </border>
    <border>
      <left/>
      <right/>
      <top style="double">
        <color rgb="FFE36C09"/>
      </top>
      <bottom/>
      <diagonal/>
    </border>
    <border>
      <left style="double">
        <color rgb="FFFF0000"/>
      </left>
      <right/>
      <top style="double">
        <color rgb="FFFF0000"/>
      </top>
      <bottom style="double">
        <color rgb="FFFF0000"/>
      </bottom>
      <diagonal/>
    </border>
    <border>
      <left/>
      <right style="double">
        <color rgb="FFFF0000"/>
      </right>
      <top style="double">
        <color rgb="FFFF0000"/>
      </top>
      <bottom style="double">
        <color rgb="FFFF0000"/>
      </bottom>
      <diagonal/>
    </border>
    <border>
      <left/>
      <right/>
      <top style="thin">
        <color indexed="64"/>
      </top>
      <bottom/>
      <diagonal/>
    </border>
  </borders>
  <cellStyleXfs count="1">
    <xf numFmtId="0" fontId="0" fillId="0" borderId="0"/>
  </cellStyleXfs>
  <cellXfs count="90">
    <xf numFmtId="0" fontId="0" fillId="0" borderId="0" xfId="0"/>
    <xf numFmtId="0" fontId="1" fillId="0" borderId="0" xfId="0" applyFont="1"/>
    <xf numFmtId="0" fontId="3" fillId="0" borderId="0" xfId="0" applyFont="1"/>
    <xf numFmtId="0" fontId="3" fillId="0" borderId="0" xfId="0" applyFont="1" applyAlignment="1">
      <alignment wrapText="1"/>
    </xf>
    <xf numFmtId="0" fontId="4" fillId="0" borderId="0" xfId="0" applyFont="1" applyAlignment="1"/>
    <xf numFmtId="0" fontId="3" fillId="0" borderId="0" xfId="0" applyFont="1" applyAlignment="1"/>
    <xf numFmtId="0" fontId="0" fillId="0" borderId="1" xfId="0" applyBorder="1"/>
    <xf numFmtId="0" fontId="6" fillId="0" borderId="0" xfId="0" applyFont="1"/>
    <xf numFmtId="0" fontId="8" fillId="0" borderId="0" xfId="0" applyFont="1" applyAlignment="1">
      <alignment wrapText="1"/>
    </xf>
    <xf numFmtId="164" fontId="6" fillId="0" borderId="0" xfId="0" applyNumberFormat="1" applyFont="1"/>
    <xf numFmtId="0" fontId="3" fillId="0" borderId="0" xfId="0" applyFont="1" applyAlignment="1">
      <alignment horizontal="center" wrapText="1"/>
    </xf>
    <xf numFmtId="0" fontId="0" fillId="2" borderId="0" xfId="0" applyFill="1"/>
    <xf numFmtId="0" fontId="0" fillId="3" borderId="1" xfId="0" applyFill="1" applyBorder="1"/>
    <xf numFmtId="0" fontId="0" fillId="5" borderId="0" xfId="0" applyFill="1"/>
    <xf numFmtId="0" fontId="0" fillId="5" borderId="1" xfId="0" applyFill="1" applyBorder="1"/>
    <xf numFmtId="0" fontId="12" fillId="3" borderId="1" xfId="0" applyFont="1" applyFill="1" applyBorder="1" applyAlignment="1">
      <alignment horizontal="center" wrapText="1"/>
    </xf>
    <xf numFmtId="0" fontId="0" fillId="0" borderId="1" xfId="0" applyBorder="1" applyAlignment="1">
      <alignment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xf>
    <xf numFmtId="0" fontId="3" fillId="4" borderId="1" xfId="0" applyFont="1" applyFill="1" applyBorder="1" applyAlignment="1">
      <alignment horizontal="center" vertical="center" wrapText="1"/>
    </xf>
    <xf numFmtId="0" fontId="0" fillId="0" borderId="0" xfId="0" applyBorder="1" applyAlignment="1">
      <alignment vertical="center"/>
    </xf>
    <xf numFmtId="0" fontId="6"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1" fillId="3" borderId="3" xfId="0" applyFont="1" applyFill="1" applyBorder="1" applyAlignment="1">
      <alignment horizontal="left" wrapText="1"/>
    </xf>
    <xf numFmtId="0" fontId="11" fillId="3" borderId="4" xfId="0" applyFont="1" applyFill="1" applyBorder="1" applyAlignment="1">
      <alignment horizontal="left" wrapText="1"/>
    </xf>
    <xf numFmtId="0" fontId="11" fillId="5" borderId="1" xfId="0" applyFont="1" applyFill="1" applyBorder="1" applyAlignment="1" applyProtection="1">
      <alignment horizontal="center" wrapText="1"/>
      <protection locked="0"/>
    </xf>
    <xf numFmtId="0" fontId="0" fillId="0" borderId="0" xfId="0" applyProtection="1">
      <protection hidden="1"/>
    </xf>
    <xf numFmtId="0" fontId="6" fillId="0" borderId="1" xfId="0" applyFont="1" applyBorder="1" applyAlignment="1" applyProtection="1">
      <alignment horizontal="center" vertical="top" wrapText="1"/>
      <protection hidden="1"/>
    </xf>
    <xf numFmtId="0" fontId="0" fillId="5" borderId="1" xfId="0" applyFill="1" applyBorder="1" applyProtection="1">
      <protection hidden="1"/>
    </xf>
    <xf numFmtId="0" fontId="1" fillId="0" borderId="1" xfId="0" applyFont="1" applyBorder="1" applyAlignment="1" applyProtection="1">
      <alignment horizontal="center" vertical="top" wrapText="1"/>
      <protection hidden="1"/>
    </xf>
    <xf numFmtId="0" fontId="0" fillId="0" borderId="1" xfId="0" applyBorder="1" applyAlignment="1" applyProtection="1">
      <alignment vertical="center"/>
      <protection hidden="1"/>
    </xf>
    <xf numFmtId="0" fontId="6" fillId="0" borderId="1"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2" fillId="7" borderId="1" xfId="0" applyFont="1" applyFill="1" applyBorder="1" applyAlignment="1">
      <alignment horizontal="center" vertical="top"/>
    </xf>
    <xf numFmtId="0" fontId="2" fillId="7" borderId="1" xfId="0" applyFont="1" applyFill="1" applyBorder="1" applyAlignment="1">
      <alignment horizontal="center" vertical="top" wrapText="1"/>
    </xf>
    <xf numFmtId="0" fontId="2" fillId="7" borderId="1" xfId="0" applyFont="1" applyFill="1" applyBorder="1" applyAlignment="1">
      <alignment horizontal="center" vertical="center" wrapText="1"/>
    </xf>
    <xf numFmtId="0" fontId="16" fillId="11" borderId="0" xfId="0" applyFont="1" applyFill="1" applyAlignment="1" applyProtection="1">
      <alignment vertical="top" wrapText="1"/>
      <protection hidden="1"/>
    </xf>
    <xf numFmtId="0" fontId="18" fillId="13" borderId="7" xfId="0" applyFont="1" applyFill="1" applyBorder="1" applyAlignment="1" applyProtection="1">
      <alignment vertical="center"/>
      <protection hidden="1"/>
    </xf>
    <xf numFmtId="0" fontId="16" fillId="0" borderId="6" xfId="0" applyFont="1" applyBorder="1" applyAlignment="1" applyProtection="1">
      <alignment wrapText="1"/>
      <protection hidden="1"/>
    </xf>
    <xf numFmtId="0" fontId="18" fillId="13" borderId="1" xfId="0" applyFont="1" applyFill="1" applyBorder="1" applyAlignment="1" applyProtection="1">
      <alignment vertical="center"/>
      <protection hidden="1"/>
    </xf>
    <xf numFmtId="0" fontId="18" fillId="0" borderId="2" xfId="0" applyFont="1" applyBorder="1" applyAlignment="1" applyProtection="1">
      <alignment vertical="top" wrapText="1"/>
      <protection hidden="1"/>
    </xf>
    <xf numFmtId="0" fontId="19" fillId="14" borderId="0" xfId="0" applyFont="1" applyFill="1" applyAlignment="1" applyProtection="1">
      <alignment horizontal="center" vertical="top"/>
      <protection hidden="1"/>
    </xf>
    <xf numFmtId="0" fontId="20" fillId="14" borderId="12" xfId="0" applyFont="1" applyFill="1" applyBorder="1" applyAlignment="1" applyProtection="1">
      <alignment vertical="top" wrapText="1"/>
      <protection hidden="1"/>
    </xf>
    <xf numFmtId="0" fontId="21" fillId="14" borderId="0" xfId="0" applyFont="1" applyFill="1"/>
    <xf numFmtId="0" fontId="21" fillId="15" borderId="0" xfId="0" applyFont="1" applyFill="1"/>
    <xf numFmtId="0" fontId="2" fillId="5" borderId="1" xfId="0" applyFont="1" applyFill="1" applyBorder="1" applyAlignment="1" applyProtection="1">
      <alignment horizontal="center" vertical="center"/>
      <protection locked="0"/>
    </xf>
    <xf numFmtId="0" fontId="6" fillId="0" borderId="1" xfId="0" applyFont="1" applyBorder="1" applyAlignment="1" applyProtection="1">
      <alignment horizontal="center" vertical="center" wrapText="1"/>
      <protection locked="0"/>
    </xf>
    <xf numFmtId="0" fontId="0" fillId="0" borderId="1" xfId="0" applyBorder="1" applyAlignment="1" applyProtection="1">
      <alignment vertical="center"/>
      <protection locked="0"/>
    </xf>
    <xf numFmtId="0" fontId="9"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6" fillId="0" borderId="1" xfId="0" quotePrefix="1"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17"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14" fontId="6" fillId="0" borderId="1" xfId="0" applyNumberFormat="1" applyFont="1" applyBorder="1" applyAlignment="1" applyProtection="1">
      <alignment horizontal="center" vertical="center" wrapText="1"/>
      <protection locked="0"/>
    </xf>
    <xf numFmtId="0" fontId="0" fillId="3" borderId="1" xfId="0" applyFill="1" applyBorder="1" applyProtection="1">
      <protection locked="0"/>
    </xf>
    <xf numFmtId="0" fontId="2" fillId="0" borderId="1" xfId="0" applyFont="1" applyBorder="1" applyAlignment="1" applyProtection="1">
      <alignment horizontal="center" vertical="center" wrapText="1"/>
      <protection locked="0"/>
    </xf>
    <xf numFmtId="165" fontId="0" fillId="0" borderId="1" xfId="0" applyNumberFormat="1" applyBorder="1" applyProtection="1">
      <protection hidden="1"/>
    </xf>
    <xf numFmtId="166" fontId="6" fillId="0" borderId="1" xfId="0" applyNumberFormat="1" applyFont="1" applyBorder="1" applyAlignment="1" applyProtection="1">
      <alignment horizontal="center" vertical="center" wrapText="1"/>
      <protection hidden="1"/>
    </xf>
    <xf numFmtId="166" fontId="6" fillId="0" borderId="1" xfId="0" applyNumberFormat="1" applyFont="1" applyBorder="1" applyAlignment="1" applyProtection="1">
      <alignment horizontal="center" vertical="center" wrapText="1"/>
      <protection locked="0"/>
    </xf>
    <xf numFmtId="166" fontId="22" fillId="0" borderId="1" xfId="0" applyNumberFormat="1" applyFont="1" applyBorder="1" applyAlignment="1">
      <alignment horizontal="center" vertical="top" wrapText="1"/>
    </xf>
    <xf numFmtId="0" fontId="3" fillId="16" borderId="1" xfId="0" applyFont="1" applyFill="1" applyBorder="1" applyAlignment="1">
      <alignment horizontal="center" vertical="top"/>
    </xf>
    <xf numFmtId="0" fontId="3" fillId="16" borderId="1" xfId="0" applyFont="1" applyFill="1" applyBorder="1" applyAlignment="1">
      <alignment horizontal="center" vertical="top" wrapText="1"/>
    </xf>
    <xf numFmtId="0" fontId="24" fillId="6" borderId="1" xfId="0" applyFont="1" applyFill="1" applyBorder="1" applyAlignment="1">
      <alignment horizontal="center" vertical="top"/>
    </xf>
    <xf numFmtId="0" fontId="24" fillId="6" borderId="1" xfId="0" applyFont="1" applyFill="1" applyBorder="1" applyAlignment="1">
      <alignment horizontal="center" vertical="top" wrapText="1"/>
    </xf>
    <xf numFmtId="0" fontId="0" fillId="8" borderId="0" xfId="0" applyFill="1" applyAlignment="1">
      <alignment horizontal="center"/>
    </xf>
    <xf numFmtId="0" fontId="14" fillId="9" borderId="8" xfId="0" applyFont="1" applyFill="1" applyBorder="1" applyAlignment="1" applyProtection="1">
      <alignment horizontal="center" vertical="center"/>
      <protection hidden="1"/>
    </xf>
    <xf numFmtId="0" fontId="14" fillId="9" borderId="9" xfId="0" applyFont="1" applyFill="1" applyBorder="1" applyAlignment="1" applyProtection="1">
      <alignment horizontal="center" vertical="center"/>
      <protection hidden="1"/>
    </xf>
    <xf numFmtId="0" fontId="15" fillId="10" borderId="0" xfId="0" applyFont="1" applyFill="1" applyAlignment="1" applyProtection="1">
      <alignment horizontal="center"/>
      <protection hidden="1"/>
    </xf>
    <xf numFmtId="0" fontId="17" fillId="12" borderId="10" xfId="0" applyFont="1" applyFill="1" applyBorder="1" applyAlignment="1">
      <alignment horizontal="center" vertical="center"/>
    </xf>
    <xf numFmtId="0" fontId="0" fillId="12" borderId="11" xfId="0" applyFill="1" applyBorder="1" applyAlignment="1">
      <alignment horizontal="center" vertical="center"/>
    </xf>
    <xf numFmtId="0" fontId="21" fillId="15" borderId="0" xfId="0" applyFont="1" applyFill="1" applyAlignment="1">
      <alignment horizontal="center"/>
    </xf>
    <xf numFmtId="0" fontId="5" fillId="0" borderId="0" xfId="0" applyFont="1" applyAlignment="1">
      <alignment horizontal="center"/>
    </xf>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3" fillId="0" borderId="5" xfId="0" applyFont="1" applyBorder="1" applyAlignment="1">
      <alignment horizontal="center" vertical="center" wrapText="1"/>
    </xf>
    <xf numFmtId="0" fontId="13" fillId="3" borderId="2" xfId="0" applyFont="1" applyFill="1" applyBorder="1" applyAlignment="1">
      <alignment horizontal="center"/>
    </xf>
    <xf numFmtId="0" fontId="13" fillId="3" borderId="3" xfId="0" applyFont="1" applyFill="1" applyBorder="1" applyAlignment="1">
      <alignment horizontal="center"/>
    </xf>
    <xf numFmtId="0" fontId="13" fillId="3" borderId="4" xfId="0" applyFont="1" applyFill="1" applyBorder="1" applyAlignment="1">
      <alignment horizontal="center"/>
    </xf>
    <xf numFmtId="0" fontId="1" fillId="0" borderId="0" xfId="0" applyFont="1" applyAlignment="1">
      <alignment horizontal="center"/>
    </xf>
    <xf numFmtId="0" fontId="3" fillId="3" borderId="1" xfId="0" applyFont="1" applyFill="1" applyBorder="1" applyAlignment="1">
      <alignment horizontal="right" wrapText="1"/>
    </xf>
    <xf numFmtId="0" fontId="23" fillId="0" borderId="0" xfId="0" applyFont="1" applyAlignment="1" applyProtection="1">
      <alignment horizontal="center"/>
      <protection hidden="1"/>
    </xf>
    <xf numFmtId="0" fontId="3" fillId="0" borderId="0" xfId="0" applyFont="1" applyAlignment="1" applyProtection="1">
      <alignment horizontal="center" wrapText="1"/>
      <protection locked="0"/>
    </xf>
    <xf numFmtId="0" fontId="0" fillId="0" borderId="0" xfId="0" applyAlignment="1">
      <alignment horizontal="center"/>
    </xf>
    <xf numFmtId="0" fontId="3" fillId="0" borderId="0" xfId="0" applyFont="1" applyBorder="1" applyAlignment="1" applyProtection="1">
      <alignment horizontal="center" vertical="center" wrapText="1"/>
      <protection locked="0"/>
    </xf>
    <xf numFmtId="0" fontId="12" fillId="3" borderId="2" xfId="0" applyFont="1" applyFill="1" applyBorder="1" applyAlignment="1" applyProtection="1">
      <alignment horizontal="center" vertical="center" wrapText="1"/>
      <protection hidden="1"/>
    </xf>
    <xf numFmtId="0" fontId="12" fillId="3" borderId="3" xfId="0" applyFont="1" applyFill="1" applyBorder="1" applyAlignment="1" applyProtection="1">
      <alignment horizontal="center" vertical="center" wrapText="1"/>
      <protection hidden="1"/>
    </xf>
    <xf numFmtId="0" fontId="12" fillId="3" borderId="2"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Master!A1"/><Relationship Id="rId2" Type="http://schemas.openxmlformats.org/officeDocument/2006/relationships/image" Target="../media/image1.jpeg"/><Relationship Id="rId1" Type="http://schemas.openxmlformats.org/officeDocument/2006/relationships/hyperlink" Target="mailto:JOSHIHANSRAJ72@GMAIL.COM" TargetMode="External"/><Relationship Id="rId4"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hyperlink" Target="#INTRO!A1"/><Relationship Id="rId1" Type="http://schemas.openxmlformats.org/officeDocument/2006/relationships/hyperlink" Target="#&#2309;&#2344;&#2369;&#2350;&#2379;&#2342;&#2344;!A1"/></Relationships>
</file>

<file path=xl/drawings/_rels/drawing3.xml.rels><?xml version="1.0" encoding="UTF-8" standalone="yes"?>
<Relationships xmlns="http://schemas.openxmlformats.org/package/2006/relationships"><Relationship Id="rId1" Type="http://schemas.openxmlformats.org/officeDocument/2006/relationships/hyperlink" Target="#Master!A1"/></Relationships>
</file>

<file path=xl/drawings/_rels/drawing4.xml.rels><?xml version="1.0" encoding="UTF-8" standalone="yes"?>
<Relationships xmlns="http://schemas.openxmlformats.org/package/2006/relationships"><Relationship Id="rId1" Type="http://schemas.openxmlformats.org/officeDocument/2006/relationships/hyperlink" Target="#&#2309;&#2344;&#2369;&#2350;&#2379;&#2342;&#2344;!A1"/></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12</xdr:row>
      <xdr:rowOff>127000</xdr:rowOff>
    </xdr:from>
    <xdr:to>
      <xdr:col>4</xdr:col>
      <xdr:colOff>82550</xdr:colOff>
      <xdr:row>14</xdr:row>
      <xdr:rowOff>76200</xdr:rowOff>
    </xdr:to>
    <xdr:sp macro="" textlink="">
      <xdr:nvSpPr>
        <xdr:cNvPr id="10" name="AutoShape 4" descr="Image result for whatsapp logo image">
          <a:extLst>
            <a:ext uri="{FF2B5EF4-FFF2-40B4-BE49-F238E27FC236}">
              <a16:creationId xmlns:a16="http://schemas.microsoft.com/office/drawing/2014/main" xmlns="" id="{2062EA8C-29FE-4D1C-8658-817B7361E85A}"/>
            </a:ext>
          </a:extLst>
        </xdr:cNvPr>
        <xdr:cNvSpPr>
          <a:spLocks noChangeAspect="1" noChangeArrowheads="1"/>
        </xdr:cNvSpPr>
      </xdr:nvSpPr>
      <xdr:spPr bwMode="auto">
        <a:xfrm>
          <a:off x="11652250" y="539115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127000</xdr:rowOff>
    </xdr:from>
    <xdr:to>
      <xdr:col>4</xdr:col>
      <xdr:colOff>82550</xdr:colOff>
      <xdr:row>14</xdr:row>
      <xdr:rowOff>76200</xdr:rowOff>
    </xdr:to>
    <xdr:sp macro="" textlink="">
      <xdr:nvSpPr>
        <xdr:cNvPr id="11" name="AutoShape 4" descr="Image result for whatsapp logo image">
          <a:extLst>
            <a:ext uri="{FF2B5EF4-FFF2-40B4-BE49-F238E27FC236}">
              <a16:creationId xmlns:a16="http://schemas.microsoft.com/office/drawing/2014/main" xmlns="" id="{2E820720-A34E-4EB3-B4A4-7C5472CFC884}"/>
            </a:ext>
          </a:extLst>
        </xdr:cNvPr>
        <xdr:cNvSpPr>
          <a:spLocks noChangeAspect="1" noChangeArrowheads="1"/>
        </xdr:cNvSpPr>
      </xdr:nvSpPr>
      <xdr:spPr bwMode="auto">
        <a:xfrm>
          <a:off x="11652250" y="539115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1790700</xdr:colOff>
      <xdr:row>11</xdr:row>
      <xdr:rowOff>63500</xdr:rowOff>
    </xdr:from>
    <xdr:to>
      <xdr:col>2</xdr:col>
      <xdr:colOff>2514600</xdr:colOff>
      <xdr:row>15</xdr:row>
      <xdr:rowOff>76200</xdr:rowOff>
    </xdr:to>
    <xdr:pic>
      <xdr:nvPicPr>
        <xdr:cNvPr id="12" name="Picture 11">
          <a:hlinkClick xmlns:r="http://schemas.openxmlformats.org/officeDocument/2006/relationships" r:id="rId1"/>
          <a:extLst>
            <a:ext uri="{FF2B5EF4-FFF2-40B4-BE49-F238E27FC236}">
              <a16:creationId xmlns:a16="http://schemas.microsoft.com/office/drawing/2014/main" xmlns="" id="{C4126B00-1506-44FB-8AD2-500F438E33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51250" y="5143500"/>
          <a:ext cx="723900" cy="749300"/>
        </a:xfrm>
        <a:prstGeom prst="rect">
          <a:avLst/>
        </a:prstGeom>
      </xdr:spPr>
    </xdr:pic>
    <xdr:clientData/>
  </xdr:twoCellAnchor>
  <xdr:twoCellAnchor>
    <xdr:from>
      <xdr:col>1</xdr:col>
      <xdr:colOff>336550</xdr:colOff>
      <xdr:row>2</xdr:row>
      <xdr:rowOff>88900</xdr:rowOff>
    </xdr:from>
    <xdr:to>
      <xdr:col>1</xdr:col>
      <xdr:colOff>1079500</xdr:colOff>
      <xdr:row>3</xdr:row>
      <xdr:rowOff>457200</xdr:rowOff>
    </xdr:to>
    <xdr:sp macro="" textlink="">
      <xdr:nvSpPr>
        <xdr:cNvPr id="13" name="Right Arrow 18">
          <a:hlinkClick xmlns:r="http://schemas.openxmlformats.org/officeDocument/2006/relationships" r:id="rId3"/>
          <a:extLst>
            <a:ext uri="{FF2B5EF4-FFF2-40B4-BE49-F238E27FC236}">
              <a16:creationId xmlns:a16="http://schemas.microsoft.com/office/drawing/2014/main" xmlns="" id="{A848E71C-7C39-4181-8BE1-0A5500D8220C}"/>
            </a:ext>
          </a:extLst>
        </xdr:cNvPr>
        <xdr:cNvSpPr/>
      </xdr:nvSpPr>
      <xdr:spPr>
        <a:xfrm>
          <a:off x="558800" y="635000"/>
          <a:ext cx="742950" cy="59055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mpd="tri">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latin typeface="+mj-lt"/>
            </a:rPr>
            <a:t>NEXT</a:t>
          </a:r>
        </a:p>
      </xdr:txBody>
    </xdr:sp>
    <xdr:clientData/>
  </xdr:twoCellAnchor>
  <xdr:twoCellAnchor>
    <xdr:from>
      <xdr:col>2</xdr:col>
      <xdr:colOff>5689600</xdr:colOff>
      <xdr:row>9</xdr:row>
      <xdr:rowOff>158750</xdr:rowOff>
    </xdr:from>
    <xdr:to>
      <xdr:col>2</xdr:col>
      <xdr:colOff>7321550</xdr:colOff>
      <xdr:row>11</xdr:row>
      <xdr:rowOff>44450</xdr:rowOff>
    </xdr:to>
    <xdr:sp macro="" textlink="">
      <xdr:nvSpPr>
        <xdr:cNvPr id="14" name="Rounded Rectangle 9">
          <a:extLst>
            <a:ext uri="{FF2B5EF4-FFF2-40B4-BE49-F238E27FC236}">
              <a16:creationId xmlns:a16="http://schemas.microsoft.com/office/drawing/2014/main" xmlns="" id="{89626A15-D52B-4171-BC09-396C8631ABE7}"/>
            </a:ext>
          </a:extLst>
        </xdr:cNvPr>
        <xdr:cNvSpPr/>
      </xdr:nvSpPr>
      <xdr:spPr>
        <a:xfrm>
          <a:off x="7550150" y="4870450"/>
          <a:ext cx="1631950" cy="25400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100">
              <a:solidFill>
                <a:schemeClr val="lt1"/>
              </a:solidFill>
              <a:latin typeface="+mj-lt"/>
              <a:ea typeface="+mn-ea"/>
              <a:cs typeface="+mn-cs"/>
            </a:rPr>
            <a:t>HANS</a:t>
          </a:r>
          <a:r>
            <a:rPr lang="en-GB" sz="1100">
              <a:latin typeface="+mj-lt"/>
            </a:rPr>
            <a:t> RAJ JOSHI</a:t>
          </a:r>
        </a:p>
      </xdr:txBody>
    </xdr:sp>
    <xdr:clientData/>
  </xdr:twoCellAnchor>
  <xdr:twoCellAnchor>
    <xdr:from>
      <xdr:col>2</xdr:col>
      <xdr:colOff>5473700</xdr:colOff>
      <xdr:row>11</xdr:row>
      <xdr:rowOff>57150</xdr:rowOff>
    </xdr:from>
    <xdr:to>
      <xdr:col>2</xdr:col>
      <xdr:colOff>7550150</xdr:colOff>
      <xdr:row>16</xdr:row>
      <xdr:rowOff>19050</xdr:rowOff>
    </xdr:to>
    <xdr:sp macro="" textlink="">
      <xdr:nvSpPr>
        <xdr:cNvPr id="15" name="Rounded Rectangle 11">
          <a:extLst>
            <a:ext uri="{FF2B5EF4-FFF2-40B4-BE49-F238E27FC236}">
              <a16:creationId xmlns:a16="http://schemas.microsoft.com/office/drawing/2014/main" xmlns="" id="{80C489B4-9930-419D-9F87-4031C1AD55DC}"/>
            </a:ext>
          </a:extLst>
        </xdr:cNvPr>
        <xdr:cNvSpPr/>
      </xdr:nvSpPr>
      <xdr:spPr>
        <a:xfrm>
          <a:off x="7334250" y="5137150"/>
          <a:ext cx="2076450" cy="88265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GB" sz="1100">
              <a:latin typeface="+mj-lt"/>
            </a:rPr>
            <a:t>PRINCIPAL GOVT.SR.SECONDARY</a:t>
          </a:r>
          <a:r>
            <a:rPr lang="en-GB" sz="1100" baseline="0">
              <a:latin typeface="+mj-lt"/>
            </a:rPr>
            <a:t> SCHOOL 13DOL(GHARSANA), SRIGANGANAGAR</a:t>
          </a:r>
          <a:endParaRPr lang="en-GB" sz="1100">
            <a:latin typeface="+mj-lt"/>
          </a:endParaRPr>
        </a:p>
      </xdr:txBody>
    </xdr:sp>
    <xdr:clientData/>
  </xdr:twoCellAnchor>
  <xdr:twoCellAnchor>
    <xdr:from>
      <xdr:col>2</xdr:col>
      <xdr:colOff>7874000</xdr:colOff>
      <xdr:row>9</xdr:row>
      <xdr:rowOff>38100</xdr:rowOff>
    </xdr:from>
    <xdr:to>
      <xdr:col>2</xdr:col>
      <xdr:colOff>9220200</xdr:colOff>
      <xdr:row>16</xdr:row>
      <xdr:rowOff>19050</xdr:rowOff>
    </xdr:to>
    <xdr:sp macro="" textlink="">
      <xdr:nvSpPr>
        <xdr:cNvPr id="16" name="Frame 15">
          <a:extLst>
            <a:ext uri="{FF2B5EF4-FFF2-40B4-BE49-F238E27FC236}">
              <a16:creationId xmlns:a16="http://schemas.microsoft.com/office/drawing/2014/main" xmlns="" id="{8AE33926-5AE9-48A7-A7C1-4B13D4B0E9BF}"/>
            </a:ext>
          </a:extLst>
        </xdr:cNvPr>
        <xdr:cNvSpPr/>
      </xdr:nvSpPr>
      <xdr:spPr>
        <a:xfrm>
          <a:off x="9734550" y="2540000"/>
          <a:ext cx="1346200" cy="1454150"/>
        </a:xfrm>
        <a:prstGeom prst="frame">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editAs="oneCell">
    <xdr:from>
      <xdr:col>2</xdr:col>
      <xdr:colOff>8020050</xdr:colOff>
      <xdr:row>9</xdr:row>
      <xdr:rowOff>177800</xdr:rowOff>
    </xdr:from>
    <xdr:to>
      <xdr:col>2</xdr:col>
      <xdr:colOff>9059268</xdr:colOff>
      <xdr:row>15</xdr:row>
      <xdr:rowOff>203200</xdr:rowOff>
    </xdr:to>
    <xdr:pic>
      <xdr:nvPicPr>
        <xdr:cNvPr id="17" name="Picture 16">
          <a:extLst>
            <a:ext uri="{FF2B5EF4-FFF2-40B4-BE49-F238E27FC236}">
              <a16:creationId xmlns:a16="http://schemas.microsoft.com/office/drawing/2014/main" xmlns="" id="{D00C870C-827C-45F5-95CD-A4E0CFF49B9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880600" y="4889500"/>
          <a:ext cx="1039218" cy="1130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247650</xdr:colOff>
      <xdr:row>1</xdr:row>
      <xdr:rowOff>76200</xdr:rowOff>
    </xdr:from>
    <xdr:to>
      <xdr:col>11</xdr:col>
      <xdr:colOff>990600</xdr:colOff>
      <xdr:row>3</xdr:row>
      <xdr:rowOff>133350</xdr:rowOff>
    </xdr:to>
    <xdr:sp macro="" textlink="">
      <xdr:nvSpPr>
        <xdr:cNvPr id="3" name="Right Arrow 18">
          <a:hlinkClick xmlns:r="http://schemas.openxmlformats.org/officeDocument/2006/relationships" r:id="rId1"/>
          <a:extLst>
            <a:ext uri="{FF2B5EF4-FFF2-40B4-BE49-F238E27FC236}">
              <a16:creationId xmlns:a16="http://schemas.microsoft.com/office/drawing/2014/main" xmlns="" id="{54141EE3-5D27-4464-948D-1CD42E0E24B9}"/>
            </a:ext>
          </a:extLst>
        </xdr:cNvPr>
        <xdr:cNvSpPr/>
      </xdr:nvSpPr>
      <xdr:spPr>
        <a:xfrm>
          <a:off x="7308850" y="260350"/>
          <a:ext cx="742950" cy="59055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ap="flat" cmpd="tri" algn="ctr">
          <a:solidFill>
            <a:srgbClr val="5B9BD5">
              <a:shade val="50000"/>
            </a:srgbClr>
          </a:solidFill>
          <a:prstDash val="solid"/>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 lastClr="FFFFFF"/>
              </a:solidFill>
              <a:effectLst/>
              <a:uLnTx/>
              <a:uFillTx/>
              <a:latin typeface="Calibri Light" panose="020F0302020204030204"/>
              <a:ea typeface="+mn-ea"/>
              <a:cs typeface="+mn-cs"/>
            </a:rPr>
            <a:t>NEXT</a:t>
          </a:r>
        </a:p>
      </xdr:txBody>
    </xdr:sp>
    <xdr:clientData/>
  </xdr:twoCellAnchor>
  <xdr:twoCellAnchor>
    <xdr:from>
      <xdr:col>11</xdr:col>
      <xdr:colOff>209550</xdr:colOff>
      <xdr:row>4</xdr:row>
      <xdr:rowOff>6350</xdr:rowOff>
    </xdr:from>
    <xdr:to>
      <xdr:col>11</xdr:col>
      <xdr:colOff>876300</xdr:colOff>
      <xdr:row>4</xdr:row>
      <xdr:rowOff>419100</xdr:rowOff>
    </xdr:to>
    <xdr:sp macro="" textlink="">
      <xdr:nvSpPr>
        <xdr:cNvPr id="6" name="Right Arrow 18">
          <a:hlinkClick xmlns:r="http://schemas.openxmlformats.org/officeDocument/2006/relationships" r:id="rId2"/>
          <a:extLst>
            <a:ext uri="{FF2B5EF4-FFF2-40B4-BE49-F238E27FC236}">
              <a16:creationId xmlns:a16="http://schemas.microsoft.com/office/drawing/2014/main" xmlns="" id="{119E7067-AA11-465D-B767-AAC2F09E9BA5}"/>
            </a:ext>
          </a:extLst>
        </xdr:cNvPr>
        <xdr:cNvSpPr/>
      </xdr:nvSpPr>
      <xdr:spPr>
        <a:xfrm flipH="1">
          <a:off x="7270750" y="1060450"/>
          <a:ext cx="666750" cy="41275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ap="flat" cmpd="tri" algn="ctr">
          <a:solidFill>
            <a:srgbClr val="5B9BD5">
              <a:shade val="50000"/>
            </a:srgbClr>
          </a:solidFill>
          <a:prstDash val="solid"/>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 lastClr="FFFFFF"/>
              </a:solidFill>
              <a:effectLst/>
              <a:uLnTx/>
              <a:uFillTx/>
              <a:latin typeface="Calibri Light" panose="020F0302020204030204"/>
              <a:ea typeface="+mn-ea"/>
              <a:cs typeface="+mn-cs"/>
            </a:rPr>
            <a:t>BACK</a:t>
          </a:r>
        </a:p>
      </xdr:txBody>
    </xdr:sp>
    <xdr:clientData/>
  </xdr:twoCellAnchor>
  <xdr:twoCellAnchor>
    <xdr:from>
      <xdr:col>12</xdr:col>
      <xdr:colOff>596900</xdr:colOff>
      <xdr:row>2</xdr:row>
      <xdr:rowOff>19050</xdr:rowOff>
    </xdr:from>
    <xdr:to>
      <xdr:col>15</xdr:col>
      <xdr:colOff>368300</xdr:colOff>
      <xdr:row>7</xdr:row>
      <xdr:rowOff>0</xdr:rowOff>
    </xdr:to>
    <xdr:sp macro="" textlink="">
      <xdr:nvSpPr>
        <xdr:cNvPr id="2" name="Vertical Scroll 1"/>
        <xdr:cNvSpPr/>
      </xdr:nvSpPr>
      <xdr:spPr>
        <a:xfrm>
          <a:off x="9010650" y="527050"/>
          <a:ext cx="1600200" cy="2165350"/>
        </a:xfrm>
        <a:prstGeom prst="verticalScroll">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lang="hi-IN" sz="1100"/>
            <a:t>भुगतान समायोजन  हेतु वाउचर</a:t>
          </a:r>
          <a:r>
            <a:rPr lang="hi-IN" sz="1100" baseline="0"/>
            <a:t> की एंट्री करे  और कॉलम J में जिस ग्रांट में से समायोजित करना का चयन DROPDOWN  से करें ।</a:t>
          </a:r>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387350</xdr:colOff>
      <xdr:row>1</xdr:row>
      <xdr:rowOff>38100</xdr:rowOff>
    </xdr:from>
    <xdr:to>
      <xdr:col>11</xdr:col>
      <xdr:colOff>520700</xdr:colOff>
      <xdr:row>3</xdr:row>
      <xdr:rowOff>107950</xdr:rowOff>
    </xdr:to>
    <xdr:sp macro="" textlink="">
      <xdr:nvSpPr>
        <xdr:cNvPr id="3" name="Right Arrow 18">
          <a:hlinkClick xmlns:r="http://schemas.openxmlformats.org/officeDocument/2006/relationships" r:id="rId1"/>
          <a:extLst>
            <a:ext uri="{FF2B5EF4-FFF2-40B4-BE49-F238E27FC236}">
              <a16:creationId xmlns:a16="http://schemas.microsoft.com/office/drawing/2014/main" xmlns="" id="{EA613C4A-B276-48BA-A0C4-19893D26F5EE}"/>
            </a:ext>
          </a:extLst>
        </xdr:cNvPr>
        <xdr:cNvSpPr/>
      </xdr:nvSpPr>
      <xdr:spPr>
        <a:xfrm>
          <a:off x="6807200" y="152400"/>
          <a:ext cx="742950" cy="59055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ap="flat" cmpd="tri" algn="ctr">
          <a:solidFill>
            <a:srgbClr val="5B9BD5">
              <a:shade val="50000"/>
            </a:srgbClr>
          </a:solidFill>
          <a:prstDash val="solid"/>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 lastClr="FFFFFF"/>
              </a:solidFill>
              <a:effectLst/>
              <a:uLnTx/>
              <a:uFillTx/>
              <a:latin typeface="Calibri Light" panose="020F0302020204030204"/>
              <a:ea typeface="+mn-ea"/>
              <a:cs typeface="+mn-cs"/>
            </a:rPr>
            <a:t>NEXT</a:t>
          </a:r>
        </a:p>
      </xdr:txBody>
    </xdr:sp>
    <xdr:clientData/>
  </xdr:twoCellAnchor>
  <xdr:twoCellAnchor>
    <xdr:from>
      <xdr:col>10</xdr:col>
      <xdr:colOff>196850</xdr:colOff>
      <xdr:row>3</xdr:row>
      <xdr:rowOff>228600</xdr:rowOff>
    </xdr:from>
    <xdr:to>
      <xdr:col>11</xdr:col>
      <xdr:colOff>438150</xdr:colOff>
      <xdr:row>4</xdr:row>
      <xdr:rowOff>0</xdr:rowOff>
    </xdr:to>
    <xdr:sp macro="" textlink="">
      <xdr:nvSpPr>
        <xdr:cNvPr id="5" name="Right Arrow 18">
          <a:hlinkClick xmlns:r="http://schemas.openxmlformats.org/officeDocument/2006/relationships" r:id="rId1"/>
          <a:extLst>
            <a:ext uri="{FF2B5EF4-FFF2-40B4-BE49-F238E27FC236}">
              <a16:creationId xmlns:a16="http://schemas.microsoft.com/office/drawing/2014/main" xmlns="" id="{9CF2AC64-E390-46C5-AABA-BADD9DEE8F41}"/>
            </a:ext>
          </a:extLst>
        </xdr:cNvPr>
        <xdr:cNvSpPr/>
      </xdr:nvSpPr>
      <xdr:spPr>
        <a:xfrm flipH="1">
          <a:off x="6616700" y="863600"/>
          <a:ext cx="850900" cy="46355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ap="flat" cmpd="tri" algn="ctr">
          <a:solidFill>
            <a:srgbClr val="5B9BD5">
              <a:shade val="50000"/>
            </a:srgbClr>
          </a:solidFill>
          <a:prstDash val="solid"/>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 lastClr="FFFFFF"/>
              </a:solidFill>
              <a:effectLst/>
              <a:uLnTx/>
              <a:uFillTx/>
              <a:latin typeface="Calibri Light" panose="020F0302020204030204"/>
              <a:ea typeface="+mn-ea"/>
              <a:cs typeface="+mn-cs"/>
            </a:rPr>
            <a:t>BACK</a:t>
          </a:r>
        </a:p>
      </xdr:txBody>
    </xdr:sp>
    <xdr:clientData/>
  </xdr:twoCellAnchor>
  <xdr:twoCellAnchor>
    <xdr:from>
      <xdr:col>10</xdr:col>
      <xdr:colOff>444500</xdr:colOff>
      <xdr:row>4</xdr:row>
      <xdr:rowOff>95250</xdr:rowOff>
    </xdr:from>
    <xdr:to>
      <xdr:col>13</xdr:col>
      <xdr:colOff>215900</xdr:colOff>
      <xdr:row>9</xdr:row>
      <xdr:rowOff>304800</xdr:rowOff>
    </xdr:to>
    <xdr:sp macro="" textlink="">
      <xdr:nvSpPr>
        <xdr:cNvPr id="6" name="Vertical Scroll 5"/>
        <xdr:cNvSpPr/>
      </xdr:nvSpPr>
      <xdr:spPr>
        <a:xfrm>
          <a:off x="6864350" y="1422400"/>
          <a:ext cx="1600200" cy="2165350"/>
        </a:xfrm>
        <a:prstGeom prst="verticalScroll">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lang="hi-IN" sz="1100"/>
            <a:t>भुगतान समायोजन  हेतु </a:t>
          </a:r>
          <a:r>
            <a:rPr lang="hi-IN" sz="1100" baseline="0"/>
            <a:t>कॉलम J में जिस ग्रांट में से समायोजित करना का चयन DROPDOWN  से करें ।</a:t>
          </a:r>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82550</xdr:colOff>
      <xdr:row>1</xdr:row>
      <xdr:rowOff>76200</xdr:rowOff>
    </xdr:from>
    <xdr:to>
      <xdr:col>9</xdr:col>
      <xdr:colOff>254000</xdr:colOff>
      <xdr:row>2</xdr:row>
      <xdr:rowOff>311150</xdr:rowOff>
    </xdr:to>
    <xdr:sp macro="" textlink="">
      <xdr:nvSpPr>
        <xdr:cNvPr id="3" name="Right Arrow 18">
          <a:hlinkClick xmlns:r="http://schemas.openxmlformats.org/officeDocument/2006/relationships" r:id="rId1"/>
          <a:extLst>
            <a:ext uri="{FF2B5EF4-FFF2-40B4-BE49-F238E27FC236}">
              <a16:creationId xmlns:a16="http://schemas.microsoft.com/office/drawing/2014/main" xmlns="" id="{FC106988-69AA-4AD3-A8DC-94BA6C0E292E}"/>
            </a:ext>
          </a:extLst>
        </xdr:cNvPr>
        <xdr:cNvSpPr/>
      </xdr:nvSpPr>
      <xdr:spPr>
        <a:xfrm flipH="1">
          <a:off x="6337300" y="400050"/>
          <a:ext cx="781050" cy="44450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ap="flat" cmpd="tri" algn="ctr">
          <a:solidFill>
            <a:srgbClr val="5B9BD5">
              <a:shade val="50000"/>
            </a:srgbClr>
          </a:solidFill>
          <a:prstDash val="solid"/>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100" b="1" i="0" u="none" strike="noStrike" kern="0" cap="none" spc="0" normalizeH="0" baseline="0" noProof="0">
              <a:ln>
                <a:noFill/>
              </a:ln>
              <a:solidFill>
                <a:sysClr val="window" lastClr="FFFFFF"/>
              </a:solidFill>
              <a:effectLst/>
              <a:uLnTx/>
              <a:uFillTx/>
              <a:latin typeface="Calibri Light" panose="020F0302020204030204"/>
              <a:ea typeface="+mn-ea"/>
              <a:cs typeface="+mn-cs"/>
            </a:rPr>
            <a:t>BACK</a:t>
          </a:r>
        </a:p>
      </xdr:txBody>
    </xdr:sp>
    <xdr:clientData/>
  </xdr:twoCellAnchor>
  <xdr:twoCellAnchor>
    <xdr:from>
      <xdr:col>8</xdr:col>
      <xdr:colOff>355600</xdr:colOff>
      <xdr:row>4</xdr:row>
      <xdr:rowOff>101600</xdr:rowOff>
    </xdr:from>
    <xdr:to>
      <xdr:col>10</xdr:col>
      <xdr:colOff>622300</xdr:colOff>
      <xdr:row>11</xdr:row>
      <xdr:rowOff>6350</xdr:rowOff>
    </xdr:to>
    <xdr:sp macro="" textlink="">
      <xdr:nvSpPr>
        <xdr:cNvPr id="4" name="Vertical Scroll 3"/>
        <xdr:cNvSpPr/>
      </xdr:nvSpPr>
      <xdr:spPr>
        <a:xfrm>
          <a:off x="6610350" y="1536700"/>
          <a:ext cx="1600200" cy="2165350"/>
        </a:xfrm>
        <a:prstGeom prst="verticalScroll">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lang="hi-IN" sz="1100"/>
            <a:t>भुगतान समायोजन  हेतु </a:t>
          </a:r>
          <a:r>
            <a:rPr lang="hi-IN" sz="1100" baseline="0"/>
            <a:t> कॉलम J में जिस </a:t>
          </a:r>
          <a:r>
            <a:rPr lang="en-IN" sz="1100" baseline="0"/>
            <a:t>ACCOUNT</a:t>
          </a:r>
          <a:r>
            <a:rPr lang="hi-IN" sz="1100" baseline="0"/>
            <a:t> में समायोजित करना का चयन DROPDOWN  से करें ।</a:t>
          </a: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sqref="A1:A17"/>
    </sheetView>
  </sheetViews>
  <sheetFormatPr defaultRowHeight="14.5" x14ac:dyDescent="0.35"/>
  <cols>
    <col min="1" max="1" width="3.1796875" customWidth="1"/>
    <col min="2" max="2" width="23.453125" customWidth="1"/>
    <col min="3" max="3" width="140.1796875" customWidth="1"/>
    <col min="4" max="4" width="3.1796875" customWidth="1"/>
  </cols>
  <sheetData>
    <row r="1" spans="1:4" ht="15" thickBot="1" x14ac:dyDescent="0.4">
      <c r="A1" s="66"/>
      <c r="B1" s="66"/>
      <c r="C1" s="66"/>
      <c r="D1" s="66"/>
    </row>
    <row r="2" spans="1:4" ht="28" thickTop="1" x14ac:dyDescent="0.35">
      <c r="A2" s="66"/>
      <c r="B2" s="67" t="s">
        <v>43</v>
      </c>
      <c r="C2" s="68"/>
      <c r="D2" s="66"/>
    </row>
    <row r="3" spans="1:4" ht="17.5" x14ac:dyDescent="0.35">
      <c r="A3" s="66"/>
      <c r="B3" s="69" t="s">
        <v>30</v>
      </c>
      <c r="C3" s="69"/>
      <c r="D3" s="66"/>
    </row>
    <row r="4" spans="1:4" ht="42.5" thickBot="1" x14ac:dyDescent="0.4">
      <c r="A4" s="66"/>
      <c r="C4" s="37" t="s">
        <v>39</v>
      </c>
      <c r="D4" s="66"/>
    </row>
    <row r="5" spans="1:4" ht="22" thickTop="1" thickBot="1" x14ac:dyDescent="0.4">
      <c r="A5" s="66"/>
      <c r="B5" s="70" t="s">
        <v>35</v>
      </c>
      <c r="C5" s="71"/>
      <c r="D5" s="66"/>
    </row>
    <row r="6" spans="1:4" ht="15" thickTop="1" x14ac:dyDescent="0.35">
      <c r="A6" s="66"/>
      <c r="B6" s="38" t="s">
        <v>36</v>
      </c>
      <c r="C6" s="39" t="s">
        <v>40</v>
      </c>
      <c r="D6" s="66"/>
    </row>
    <row r="7" spans="1:4" x14ac:dyDescent="0.35">
      <c r="A7" s="66"/>
      <c r="B7" s="40" t="s">
        <v>37</v>
      </c>
      <c r="C7" s="41" t="s">
        <v>41</v>
      </c>
      <c r="D7" s="66"/>
    </row>
    <row r="8" spans="1:4" x14ac:dyDescent="0.35">
      <c r="A8" s="66"/>
      <c r="B8" s="40" t="s">
        <v>38</v>
      </c>
      <c r="C8" s="41" t="s">
        <v>42</v>
      </c>
      <c r="D8" s="66"/>
    </row>
    <row r="9" spans="1:4" ht="28" x14ac:dyDescent="0.35">
      <c r="A9" s="66"/>
      <c r="B9" s="42" t="s">
        <v>31</v>
      </c>
      <c r="C9" s="43" t="s">
        <v>32</v>
      </c>
      <c r="D9" s="66"/>
    </row>
    <row r="10" spans="1:4" x14ac:dyDescent="0.35">
      <c r="A10" s="66"/>
      <c r="B10" s="44"/>
      <c r="C10" s="45"/>
      <c r="D10" s="66"/>
    </row>
    <row r="11" spans="1:4" x14ac:dyDescent="0.35">
      <c r="A11" s="66"/>
      <c r="B11" s="44"/>
      <c r="C11" s="45" t="s">
        <v>33</v>
      </c>
      <c r="D11" s="66"/>
    </row>
    <row r="12" spans="1:4" x14ac:dyDescent="0.35">
      <c r="A12" s="66"/>
      <c r="B12" s="44"/>
      <c r="C12" s="72"/>
      <c r="D12" s="66"/>
    </row>
    <row r="13" spans="1:4" x14ac:dyDescent="0.35">
      <c r="A13" s="66"/>
      <c r="B13" s="44"/>
      <c r="C13" s="72"/>
      <c r="D13" s="66"/>
    </row>
    <row r="14" spans="1:4" x14ac:dyDescent="0.35">
      <c r="A14" s="66"/>
      <c r="B14" s="44"/>
      <c r="C14" s="72"/>
      <c r="D14" s="66"/>
    </row>
    <row r="15" spans="1:4" x14ac:dyDescent="0.35">
      <c r="A15" s="66"/>
      <c r="B15" s="44"/>
      <c r="C15" s="72"/>
      <c r="D15" s="66"/>
    </row>
    <row r="16" spans="1:4" ht="25.5" customHeight="1" x14ac:dyDescent="0.35">
      <c r="A16" s="66"/>
      <c r="B16" s="44"/>
      <c r="C16" s="72"/>
      <c r="D16" s="66"/>
    </row>
    <row r="17" spans="1:4" x14ac:dyDescent="0.35">
      <c r="A17" s="66"/>
      <c r="B17" s="45"/>
      <c r="C17" s="45" t="s">
        <v>34</v>
      </c>
      <c r="D17" s="66"/>
    </row>
    <row r="18" spans="1:4" x14ac:dyDescent="0.35">
      <c r="A18" s="66"/>
      <c r="B18" s="66"/>
      <c r="C18" s="66"/>
      <c r="D18" s="66"/>
    </row>
  </sheetData>
  <sheetProtection algorithmName="SHA-512" hashValue="RJyvA/rzJDK+kmSeL7N9YDUw1gxDkbZ3SXLVpQN9/q4ZH/LOtX9K6Ikd7eddJ8cHTM07OQH9p3uWi6CiacVeiA==" saltValue="4pcECcougDm2R4Xw9NbR5w==" spinCount="100000" sheet="1" objects="1" scenarios="1" formatColumns="0" formatRows="0"/>
  <mergeCells count="8">
    <mergeCell ref="A1:A17"/>
    <mergeCell ref="B1:D1"/>
    <mergeCell ref="B2:C2"/>
    <mergeCell ref="D2:D18"/>
    <mergeCell ref="B3:C3"/>
    <mergeCell ref="B5:C5"/>
    <mergeCell ref="C12:C16"/>
    <mergeCell ref="A18:C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zoomScaleNormal="100" workbookViewId="0">
      <selection activeCell="F15" sqref="F15"/>
    </sheetView>
  </sheetViews>
  <sheetFormatPr defaultRowHeight="14.5" x14ac:dyDescent="0.35"/>
  <cols>
    <col min="1" max="1" width="3" customWidth="1"/>
    <col min="2" max="2" width="0" hidden="1" customWidth="1"/>
    <col min="3" max="3" width="6.453125" customWidth="1"/>
    <col min="4" max="4" width="13.453125" customWidth="1"/>
    <col min="5" max="5" width="10.6328125" customWidth="1"/>
    <col min="6" max="6" width="13.7265625" customWidth="1"/>
    <col min="7" max="7" width="17" customWidth="1"/>
    <col min="8" max="8" width="13.26953125" customWidth="1"/>
    <col min="9" max="9" width="13.7265625" bestFit="1" customWidth="1"/>
    <col min="11" max="11" width="3.453125" customWidth="1"/>
    <col min="12" max="12" width="17" customWidth="1"/>
  </cols>
  <sheetData>
    <row r="1" spans="1:13" x14ac:dyDescent="0.35">
      <c r="A1" s="11"/>
      <c r="B1" s="11"/>
      <c r="C1" s="11"/>
      <c r="D1" s="11"/>
      <c r="E1" s="11"/>
      <c r="F1" s="11"/>
      <c r="G1" s="11"/>
      <c r="H1" s="11"/>
      <c r="I1" s="11"/>
      <c r="J1" s="11"/>
      <c r="K1" s="11"/>
    </row>
    <row r="2" spans="1:13" ht="25.5" x14ac:dyDescent="0.55000000000000004">
      <c r="A2" s="11"/>
      <c r="C2" s="78" t="s">
        <v>18</v>
      </c>
      <c r="D2" s="79"/>
      <c r="E2" s="79"/>
      <c r="F2" s="79"/>
      <c r="G2" s="79"/>
      <c r="H2" s="79"/>
      <c r="I2" s="79"/>
      <c r="J2" s="80"/>
      <c r="K2" s="11"/>
      <c r="L2" s="4"/>
      <c r="M2" s="1"/>
    </row>
    <row r="3" spans="1:13" ht="16.5" customHeight="1" x14ac:dyDescent="0.4">
      <c r="A3" s="11"/>
      <c r="C3" s="73" t="s">
        <v>26</v>
      </c>
      <c r="D3" s="73"/>
      <c r="E3" s="73"/>
      <c r="F3" s="73"/>
      <c r="G3" s="73"/>
      <c r="H3" s="73"/>
      <c r="I3" s="73"/>
      <c r="J3" s="5"/>
      <c r="K3" s="11"/>
      <c r="L3" s="5"/>
      <c r="M3" s="1"/>
    </row>
    <row r="4" spans="1:13" ht="26.5" customHeight="1" x14ac:dyDescent="0.35">
      <c r="A4" s="11"/>
      <c r="C4" s="77" t="s">
        <v>25</v>
      </c>
      <c r="D4" s="77"/>
      <c r="E4" s="77"/>
      <c r="F4" s="77"/>
      <c r="G4" s="77"/>
      <c r="H4" s="77"/>
      <c r="I4" s="77"/>
      <c r="J4" s="77"/>
      <c r="K4" s="11"/>
      <c r="L4" s="1"/>
      <c r="M4" s="1"/>
    </row>
    <row r="5" spans="1:13" ht="62" x14ac:dyDescent="0.35">
      <c r="A5" s="11"/>
      <c r="B5" t="s">
        <v>17</v>
      </c>
      <c r="C5" s="34" t="s">
        <v>1</v>
      </c>
      <c r="D5" s="35" t="s">
        <v>2</v>
      </c>
      <c r="E5" s="35" t="s">
        <v>6</v>
      </c>
      <c r="F5" s="35" t="s">
        <v>3</v>
      </c>
      <c r="G5" s="34" t="s">
        <v>4</v>
      </c>
      <c r="H5" s="35" t="s">
        <v>8</v>
      </c>
      <c r="I5" s="34" t="s">
        <v>5</v>
      </c>
      <c r="J5" s="36" t="s">
        <v>24</v>
      </c>
      <c r="K5" s="11"/>
      <c r="L5" s="1"/>
      <c r="M5" s="1"/>
    </row>
    <row r="6" spans="1:13" ht="36" x14ac:dyDescent="0.35">
      <c r="A6" s="11"/>
      <c r="B6" t="str">
        <f>IF(J6="","",J6&amp;"_"&amp;COUNTIF($J$6:J6,J6))</f>
        <v>CRC_1</v>
      </c>
      <c r="C6" s="46">
        <v>1</v>
      </c>
      <c r="D6" s="47" t="s">
        <v>59</v>
      </c>
      <c r="E6" s="48" t="s">
        <v>15</v>
      </c>
      <c r="F6" s="47" t="s">
        <v>44</v>
      </c>
      <c r="G6" s="49" t="s">
        <v>52</v>
      </c>
      <c r="H6" s="60">
        <v>2650</v>
      </c>
      <c r="I6" s="57"/>
      <c r="J6" s="51" t="s">
        <v>11</v>
      </c>
      <c r="K6" s="11"/>
      <c r="L6" s="20" t="s">
        <v>27</v>
      </c>
      <c r="M6" s="1"/>
    </row>
    <row r="7" spans="1:13" ht="31" x14ac:dyDescent="0.35">
      <c r="A7" s="11"/>
      <c r="B7" t="str">
        <f>IF(J7="","",J7&amp;"_"&amp;COUNTIF($J$6:J7,J7))</f>
        <v>CSG_1</v>
      </c>
      <c r="C7" s="46">
        <v>2</v>
      </c>
      <c r="D7" s="47" t="s">
        <v>60</v>
      </c>
      <c r="E7" s="48" t="s">
        <v>15</v>
      </c>
      <c r="F7" s="53">
        <v>44044</v>
      </c>
      <c r="G7" s="49" t="s">
        <v>53</v>
      </c>
      <c r="H7" s="60">
        <v>6618</v>
      </c>
      <c r="I7" s="57" t="s">
        <v>45</v>
      </c>
      <c r="J7" s="52" t="s">
        <v>19</v>
      </c>
      <c r="K7" s="11"/>
      <c r="L7" s="56" t="s">
        <v>9</v>
      </c>
      <c r="M7" s="1"/>
    </row>
    <row r="8" spans="1:13" ht="15.5" x14ac:dyDescent="0.35">
      <c r="A8" s="11"/>
      <c r="B8" t="str">
        <f>IF(J8="","",J8&amp;"_"&amp;COUNTIF($J$6:J8,J8))</f>
        <v>CSG_2</v>
      </c>
      <c r="C8" s="46">
        <v>3</v>
      </c>
      <c r="D8" s="47" t="s">
        <v>61</v>
      </c>
      <c r="E8" s="48" t="s">
        <v>9</v>
      </c>
      <c r="F8" s="47" t="s">
        <v>46</v>
      </c>
      <c r="G8" s="49" t="s">
        <v>54</v>
      </c>
      <c r="H8" s="60">
        <v>580</v>
      </c>
      <c r="I8" s="57" t="s">
        <v>10</v>
      </c>
      <c r="J8" s="52" t="s">
        <v>19</v>
      </c>
      <c r="K8" s="11"/>
      <c r="L8" s="56" t="s">
        <v>15</v>
      </c>
      <c r="M8" s="1"/>
    </row>
    <row r="9" spans="1:13" ht="31" x14ac:dyDescent="0.35">
      <c r="A9" s="11"/>
      <c r="B9" t="str">
        <f>IF(J9="","",J9&amp;"_"&amp;COUNTIF($J$6:J9,J9))</f>
        <v>CSG_3</v>
      </c>
      <c r="C9" s="50">
        <v>4</v>
      </c>
      <c r="D9" s="47" t="s">
        <v>62</v>
      </c>
      <c r="E9" s="48" t="s">
        <v>15</v>
      </c>
      <c r="F9" s="53">
        <v>44105</v>
      </c>
      <c r="G9" s="49" t="s">
        <v>55</v>
      </c>
      <c r="H9" s="60">
        <v>4931</v>
      </c>
      <c r="I9" s="57" t="s">
        <v>47</v>
      </c>
      <c r="J9" s="52" t="s">
        <v>19</v>
      </c>
      <c r="K9" s="11"/>
      <c r="L9" s="56"/>
      <c r="M9" s="1"/>
    </row>
    <row r="10" spans="1:13" ht="15.5" x14ac:dyDescent="0.35">
      <c r="A10" s="11"/>
      <c r="B10" t="str">
        <f>IF(J10="","",J10&amp;"_"&amp;COUNTIF($J$6:J10,J10))</f>
        <v>CRC_2</v>
      </c>
      <c r="C10" s="50">
        <v>5</v>
      </c>
      <c r="D10" s="47" t="s">
        <v>63</v>
      </c>
      <c r="E10" s="48" t="s">
        <v>15</v>
      </c>
      <c r="F10" s="47" t="s">
        <v>48</v>
      </c>
      <c r="G10" s="49" t="s">
        <v>56</v>
      </c>
      <c r="H10" s="60">
        <v>550</v>
      </c>
      <c r="I10" s="57"/>
      <c r="J10" s="52" t="s">
        <v>11</v>
      </c>
      <c r="K10" s="11"/>
      <c r="L10" s="56"/>
      <c r="M10" s="1"/>
    </row>
    <row r="11" spans="1:13" ht="28" x14ac:dyDescent="0.35">
      <c r="A11" s="11"/>
      <c r="B11" t="str">
        <f>IF(J11="","",J11&amp;"_"&amp;COUNTIF($J$6:J11,J11))</f>
        <v>CRC_3</v>
      </c>
      <c r="C11" s="50">
        <v>8</v>
      </c>
      <c r="D11" s="47" t="s">
        <v>64</v>
      </c>
      <c r="E11" s="48" t="s">
        <v>15</v>
      </c>
      <c r="F11" s="47" t="s">
        <v>49</v>
      </c>
      <c r="G11" s="49" t="s">
        <v>57</v>
      </c>
      <c r="H11" s="60">
        <v>2820</v>
      </c>
      <c r="I11" s="57" t="s">
        <v>10</v>
      </c>
      <c r="J11" s="52" t="s">
        <v>11</v>
      </c>
      <c r="K11" s="11"/>
      <c r="L11" s="56"/>
      <c r="M11" s="1"/>
    </row>
    <row r="12" spans="1:13" ht="15.5" x14ac:dyDescent="0.35">
      <c r="A12" s="11"/>
      <c r="B12" t="str">
        <f>IF(J12="","",J12&amp;"_"&amp;COUNTIF($J$6:J12,J12))</f>
        <v>CRC_4</v>
      </c>
      <c r="C12" s="50">
        <v>9</v>
      </c>
      <c r="D12" s="47" t="s">
        <v>65</v>
      </c>
      <c r="E12" s="48" t="s">
        <v>9</v>
      </c>
      <c r="F12" s="47" t="s">
        <v>50</v>
      </c>
      <c r="G12" s="49" t="s">
        <v>58</v>
      </c>
      <c r="H12" s="60">
        <v>700</v>
      </c>
      <c r="I12" s="57" t="s">
        <v>51</v>
      </c>
      <c r="J12" s="52" t="s">
        <v>11</v>
      </c>
      <c r="K12" s="11"/>
      <c r="L12" s="1"/>
      <c r="M12" s="1"/>
    </row>
    <row r="13" spans="1:13" ht="15.5" x14ac:dyDescent="0.35">
      <c r="A13" s="11"/>
      <c r="B13" t="str">
        <f>IF(J13="","",J13&amp;"_"&amp;COUNTIF($J$6:J13,J13))</f>
        <v/>
      </c>
      <c r="C13" s="50">
        <v>6</v>
      </c>
      <c r="D13" s="47"/>
      <c r="E13" s="48"/>
      <c r="F13" s="47"/>
      <c r="G13" s="49"/>
      <c r="H13" s="60"/>
      <c r="I13" s="57"/>
      <c r="J13" s="52"/>
      <c r="K13" s="11"/>
      <c r="L13" s="1"/>
      <c r="M13" s="1"/>
    </row>
    <row r="14" spans="1:13" ht="15.5" x14ac:dyDescent="0.35">
      <c r="A14" s="11"/>
      <c r="B14" t="str">
        <f>IF(J14="","",J14&amp;"_"&amp;COUNTIF($J$6:J14,J14))</f>
        <v/>
      </c>
      <c r="C14" s="50">
        <v>12</v>
      </c>
      <c r="D14" s="47"/>
      <c r="E14" s="48"/>
      <c r="F14" s="47"/>
      <c r="G14" s="49"/>
      <c r="H14" s="60"/>
      <c r="I14" s="57"/>
      <c r="J14" s="52"/>
      <c r="K14" s="11"/>
      <c r="L14" s="1"/>
      <c r="M14" s="1"/>
    </row>
    <row r="15" spans="1:13" ht="15.5" x14ac:dyDescent="0.35">
      <c r="A15" s="11"/>
      <c r="B15" t="str">
        <f>IF(J15="","",J15&amp;"_"&amp;COUNTIF($J$6:J15,J15))</f>
        <v/>
      </c>
      <c r="C15" s="50">
        <v>13</v>
      </c>
      <c r="D15" s="47"/>
      <c r="E15" s="48"/>
      <c r="F15" s="47"/>
      <c r="G15" s="49"/>
      <c r="H15" s="60"/>
      <c r="I15" s="57"/>
      <c r="J15" s="52"/>
      <c r="K15" s="11"/>
      <c r="L15" s="1"/>
      <c r="M15" s="1"/>
    </row>
    <row r="16" spans="1:13" ht="15.5" x14ac:dyDescent="0.35">
      <c r="A16" s="11"/>
      <c r="B16" t="str">
        <f>IF(J16="","",J16&amp;"_"&amp;COUNTIF($J$6:J16,J16))</f>
        <v/>
      </c>
      <c r="C16" s="50">
        <v>14</v>
      </c>
      <c r="D16" s="47"/>
      <c r="E16" s="48"/>
      <c r="F16" s="47"/>
      <c r="G16" s="49"/>
      <c r="H16" s="60"/>
      <c r="I16" s="57"/>
      <c r="J16" s="52"/>
      <c r="K16" s="11"/>
      <c r="L16" s="1"/>
      <c r="M16" s="1"/>
    </row>
    <row r="17" spans="1:13" ht="15.5" x14ac:dyDescent="0.35">
      <c r="A17" s="11"/>
      <c r="B17" t="str">
        <f>IF(J17="","",J17&amp;"_"&amp;COUNTIF($J$6:J17,J17))</f>
        <v/>
      </c>
      <c r="C17" s="50">
        <v>15</v>
      </c>
      <c r="D17" s="47"/>
      <c r="E17" s="48"/>
      <c r="F17" s="47"/>
      <c r="G17" s="49"/>
      <c r="H17" s="60"/>
      <c r="I17" s="57"/>
      <c r="J17" s="52"/>
      <c r="K17" s="11"/>
      <c r="L17" s="1"/>
      <c r="M17" s="1"/>
    </row>
    <row r="18" spans="1:13" ht="15.5" x14ac:dyDescent="0.35">
      <c r="A18" s="11"/>
      <c r="B18" t="str">
        <f>IF(J18="","",J18&amp;"_"&amp;COUNTIF($J$6:J18,J18))</f>
        <v/>
      </c>
      <c r="C18" s="50">
        <v>16</v>
      </c>
      <c r="D18" s="47"/>
      <c r="E18" s="48"/>
      <c r="F18" s="47"/>
      <c r="G18" s="49"/>
      <c r="H18" s="60"/>
      <c r="I18" s="54"/>
      <c r="J18" s="52"/>
      <c r="K18" s="11"/>
      <c r="L18" s="1"/>
      <c r="M18" s="1"/>
    </row>
    <row r="19" spans="1:13" ht="15.5" x14ac:dyDescent="0.35">
      <c r="A19" s="11"/>
      <c r="B19" t="str">
        <f>IF(J19="","",J19&amp;"_"&amp;COUNTIF($J$6:J19,J19))</f>
        <v/>
      </c>
      <c r="C19" s="50">
        <v>17</v>
      </c>
      <c r="D19" s="47"/>
      <c r="E19" s="48"/>
      <c r="F19" s="55"/>
      <c r="G19" s="49"/>
      <c r="H19" s="60"/>
      <c r="I19" s="57"/>
      <c r="J19" s="52"/>
      <c r="K19" s="11"/>
      <c r="L19" s="1"/>
      <c r="M19" s="1"/>
    </row>
    <row r="20" spans="1:13" ht="15.5" x14ac:dyDescent="0.35">
      <c r="A20" s="11"/>
      <c r="B20" t="str">
        <f>IF(J20="","",J20&amp;"_"&amp;COUNTIF($J$6:J20,J20))</f>
        <v/>
      </c>
      <c r="C20" s="50">
        <v>18</v>
      </c>
      <c r="D20" s="47"/>
      <c r="E20" s="48"/>
      <c r="F20" s="55"/>
      <c r="G20" s="49"/>
      <c r="H20" s="60"/>
      <c r="I20" s="57"/>
      <c r="J20" s="52"/>
      <c r="K20" s="11"/>
      <c r="L20" s="1"/>
      <c r="M20" s="1"/>
    </row>
    <row r="21" spans="1:13" ht="15.5" x14ac:dyDescent="0.35">
      <c r="A21" s="11"/>
      <c r="B21" t="str">
        <f>IF(J21="","",J21&amp;"_"&amp;COUNTIF($J$6:J21,J21))</f>
        <v/>
      </c>
      <c r="C21" s="50">
        <v>19</v>
      </c>
      <c r="D21" s="47"/>
      <c r="E21" s="48"/>
      <c r="F21" s="55"/>
      <c r="G21" s="49"/>
      <c r="H21" s="60"/>
      <c r="I21" s="57"/>
      <c r="J21" s="52"/>
      <c r="K21" s="11"/>
      <c r="L21" s="1"/>
      <c r="M21" s="1"/>
    </row>
    <row r="22" spans="1:13" ht="15.5" x14ac:dyDescent="0.35">
      <c r="A22" s="11"/>
      <c r="B22" t="str">
        <f>IF(J22="","",J22&amp;"_"&amp;COUNTIF($J$6:J22,J22))</f>
        <v/>
      </c>
      <c r="C22" s="50">
        <v>20</v>
      </c>
      <c r="D22" s="47"/>
      <c r="E22" s="48"/>
      <c r="F22" s="55"/>
      <c r="G22" s="49"/>
      <c r="H22" s="60"/>
      <c r="I22" s="57"/>
      <c r="J22" s="52"/>
      <c r="K22" s="11"/>
      <c r="L22" s="1"/>
      <c r="M22" s="1"/>
    </row>
    <row r="23" spans="1:13" ht="15.5" x14ac:dyDescent="0.35">
      <c r="A23" s="11"/>
      <c r="B23" t="str">
        <f>IF(J23="","",J23&amp;"_"&amp;COUNTIF($J$6:J23,J23))</f>
        <v/>
      </c>
      <c r="C23" s="50">
        <v>21</v>
      </c>
      <c r="D23" s="47"/>
      <c r="E23" s="48"/>
      <c r="F23" s="55"/>
      <c r="G23" s="49"/>
      <c r="H23" s="60"/>
      <c r="I23" s="57"/>
      <c r="J23" s="52"/>
      <c r="K23" s="11"/>
      <c r="L23" s="1"/>
      <c r="M23" s="1"/>
    </row>
    <row r="24" spans="1:13" ht="15.5" x14ac:dyDescent="0.35">
      <c r="A24" s="11"/>
      <c r="B24" t="str">
        <f>IF(J24="","",J24&amp;"_"&amp;COUNTIF($J$6:J24,J24))</f>
        <v/>
      </c>
      <c r="C24" s="50">
        <v>22</v>
      </c>
      <c r="D24" s="47"/>
      <c r="E24" s="48"/>
      <c r="F24" s="55"/>
      <c r="G24" s="49"/>
      <c r="H24" s="60"/>
      <c r="I24" s="57"/>
      <c r="J24" s="52"/>
      <c r="K24" s="11"/>
      <c r="L24" s="1"/>
      <c r="M24" s="1"/>
    </row>
    <row r="25" spans="1:13" ht="15.5" x14ac:dyDescent="0.35">
      <c r="A25" s="11"/>
      <c r="B25" t="str">
        <f>IF(J25="","",J25&amp;"_"&amp;COUNTIF($J$6:J25,J25))</f>
        <v/>
      </c>
      <c r="C25" s="50">
        <v>23</v>
      </c>
      <c r="D25" s="47"/>
      <c r="E25" s="48"/>
      <c r="F25" s="55"/>
      <c r="G25" s="49"/>
      <c r="H25" s="60"/>
      <c r="I25" s="57"/>
      <c r="J25" s="52"/>
      <c r="K25" s="11"/>
      <c r="L25" s="1"/>
      <c r="M25" s="1"/>
    </row>
    <row r="26" spans="1:13" ht="15.5" x14ac:dyDescent="0.35">
      <c r="A26" s="11"/>
      <c r="B26" t="str">
        <f>IF(J26="","",J26&amp;"_"&amp;COUNTIF($J$6:J26,J26))</f>
        <v/>
      </c>
      <c r="C26" s="50">
        <v>24</v>
      </c>
      <c r="D26" s="47"/>
      <c r="E26" s="48"/>
      <c r="F26" s="55"/>
      <c r="G26" s="49"/>
      <c r="H26" s="60"/>
      <c r="I26" s="57"/>
      <c r="J26" s="52"/>
      <c r="K26" s="11"/>
      <c r="L26" s="1"/>
      <c r="M26" s="1"/>
    </row>
    <row r="27" spans="1:13" ht="15.5" x14ac:dyDescent="0.35">
      <c r="A27" s="11"/>
      <c r="B27" t="str">
        <f>IF(J27="","",J27&amp;"_"&amp;COUNTIF($J$6:J27,J27))</f>
        <v/>
      </c>
      <c r="C27" s="50">
        <v>25</v>
      </c>
      <c r="D27" s="47"/>
      <c r="E27" s="48"/>
      <c r="F27" s="55"/>
      <c r="G27" s="49"/>
      <c r="H27" s="60"/>
      <c r="I27" s="57"/>
      <c r="J27" s="52"/>
      <c r="K27" s="11"/>
      <c r="L27" s="1"/>
      <c r="M27" s="1"/>
    </row>
    <row r="28" spans="1:13" ht="15.5" x14ac:dyDescent="0.35">
      <c r="A28" s="11"/>
      <c r="B28" t="str">
        <f>IF(J28="","",J28&amp;"_"&amp;COUNTIF($J$6:J28,J28))</f>
        <v/>
      </c>
      <c r="C28" s="50">
        <v>26</v>
      </c>
      <c r="D28" s="47"/>
      <c r="E28" s="48"/>
      <c r="F28" s="55"/>
      <c r="G28" s="49"/>
      <c r="H28" s="60"/>
      <c r="I28" s="57"/>
      <c r="J28" s="52"/>
      <c r="K28" s="11"/>
      <c r="L28" s="1"/>
      <c r="M28" s="1"/>
    </row>
    <row r="29" spans="1:13" ht="15.5" x14ac:dyDescent="0.35">
      <c r="A29" s="11"/>
      <c r="B29" t="str">
        <f>IF(J29="","",J29&amp;"_"&amp;COUNTIF($J$6:J29,J29))</f>
        <v/>
      </c>
      <c r="C29" s="50">
        <v>27</v>
      </c>
      <c r="D29" s="47"/>
      <c r="E29" s="48"/>
      <c r="F29" s="55"/>
      <c r="G29" s="49"/>
      <c r="H29" s="60"/>
      <c r="I29" s="57"/>
      <c r="J29" s="52"/>
      <c r="K29" s="11"/>
      <c r="L29" s="1"/>
      <c r="M29" s="1"/>
    </row>
    <row r="30" spans="1:13" ht="15.5" x14ac:dyDescent="0.35">
      <c r="A30" s="11"/>
      <c r="B30" t="str">
        <f>IF(J30="","",J30&amp;"_"&amp;COUNTIF($J$6:J30,J30))</f>
        <v/>
      </c>
      <c r="C30" s="50">
        <v>28</v>
      </c>
      <c r="D30" s="47"/>
      <c r="E30" s="48"/>
      <c r="F30" s="55"/>
      <c r="G30" s="49"/>
      <c r="H30" s="60"/>
      <c r="I30" s="57"/>
      <c r="J30" s="52"/>
      <c r="K30" s="11"/>
      <c r="L30" s="1"/>
      <c r="M30" s="1"/>
    </row>
    <row r="31" spans="1:13" ht="15.5" x14ac:dyDescent="0.35">
      <c r="A31" s="11"/>
      <c r="B31" t="str">
        <f>IF(J31="","",J31&amp;"_"&amp;COUNTIF($J$6:J31,J31))</f>
        <v/>
      </c>
      <c r="C31" s="50">
        <v>29</v>
      </c>
      <c r="D31" s="47"/>
      <c r="E31" s="48"/>
      <c r="F31" s="55"/>
      <c r="G31" s="49"/>
      <c r="H31" s="60"/>
      <c r="I31" s="57"/>
      <c r="J31" s="52"/>
      <c r="K31" s="11"/>
      <c r="L31" s="1"/>
      <c r="M31" s="1"/>
    </row>
    <row r="32" spans="1:13" ht="15.5" x14ac:dyDescent="0.35">
      <c r="A32" s="11"/>
      <c r="B32" t="str">
        <f>IF(J32="","",J32&amp;"_"&amp;COUNTIF($J$6:J32,J32))</f>
        <v/>
      </c>
      <c r="C32" s="50">
        <v>30</v>
      </c>
      <c r="D32" s="47"/>
      <c r="E32" s="48"/>
      <c r="F32" s="55"/>
      <c r="G32" s="49"/>
      <c r="H32" s="60"/>
      <c r="I32" s="57"/>
      <c r="J32" s="52"/>
      <c r="K32" s="11"/>
      <c r="L32" s="1"/>
      <c r="M32" s="1"/>
    </row>
    <row r="33" spans="1:11" ht="24.5" customHeight="1" x14ac:dyDescent="0.35">
      <c r="A33" s="11"/>
      <c r="C33" s="74" t="s">
        <v>7</v>
      </c>
      <c r="D33" s="75"/>
      <c r="E33" s="75"/>
      <c r="F33" s="75"/>
      <c r="G33" s="76"/>
      <c r="H33" s="61">
        <f>SUM(H6:H19)</f>
        <v>18849</v>
      </c>
      <c r="I33" s="6"/>
      <c r="J33" s="7"/>
      <c r="K33" s="11"/>
    </row>
    <row r="34" spans="1:11" s="7" customFormat="1" x14ac:dyDescent="0.35">
      <c r="A34" s="11"/>
      <c r="B34" s="11"/>
      <c r="C34" s="11"/>
      <c r="D34" s="11"/>
      <c r="E34" s="11"/>
      <c r="F34" s="11"/>
      <c r="G34" s="11"/>
      <c r="H34" s="11"/>
      <c r="I34" s="11"/>
      <c r="J34" s="11"/>
      <c r="K34" s="11"/>
    </row>
    <row r="36" spans="1:11" ht="18" x14ac:dyDescent="0.4">
      <c r="D36" s="2"/>
    </row>
  </sheetData>
  <sheetProtection formatColumns="0" formatRows="0" insertColumns="0" insertRows="0"/>
  <mergeCells count="4">
    <mergeCell ref="C3:I3"/>
    <mergeCell ref="C33:G33"/>
    <mergeCell ref="C4:J4"/>
    <mergeCell ref="C2:J2"/>
  </mergeCells>
  <dataValidations count="2">
    <dataValidation type="list" allowBlank="1" showInputMessage="1" showErrorMessage="1" sqref="E6:E32">
      <formula1>$L$7:$L$11</formula1>
    </dataValidation>
    <dataValidation type="list" allowBlank="1" showInputMessage="1" showErrorMessage="1" sqref="J6:J32">
      <formula1>"CRC,CSG"</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workbookViewId="0">
      <selection activeCell="M9" sqref="M9"/>
    </sheetView>
  </sheetViews>
  <sheetFormatPr defaultRowHeight="14.5" x14ac:dyDescent="0.35"/>
  <cols>
    <col min="1" max="1" width="1.90625" customWidth="1"/>
    <col min="2" max="2" width="18" style="13" hidden="1" customWidth="1"/>
    <col min="3" max="3" width="4.26953125" customWidth="1"/>
    <col min="4" max="4" width="14.54296875" customWidth="1"/>
    <col min="5" max="5" width="10.6328125" customWidth="1"/>
    <col min="6" max="6" width="14.1796875" customWidth="1"/>
    <col min="7" max="7" width="19.81640625" customWidth="1"/>
    <col min="8" max="8" width="10.90625" customWidth="1"/>
    <col min="9" max="9" width="13.7265625" bestFit="1" customWidth="1"/>
    <col min="10" max="10" width="1.90625" customWidth="1"/>
    <col min="14" max="14" width="11.7265625" customWidth="1"/>
  </cols>
  <sheetData>
    <row r="1" spans="1:13" ht="9" customHeight="1" x14ac:dyDescent="0.35">
      <c r="A1" s="11"/>
      <c r="C1" s="11"/>
      <c r="D1" s="11"/>
      <c r="E1" s="11"/>
      <c r="F1" s="11"/>
      <c r="G1" s="11"/>
      <c r="H1" s="11"/>
      <c r="I1" s="11"/>
      <c r="J1" s="11"/>
    </row>
    <row r="2" spans="1:13" ht="23" x14ac:dyDescent="0.5">
      <c r="A2" s="11"/>
      <c r="C2" s="83" t="str">
        <f>Master!C2</f>
        <v>dk;kZy; fo|ky; fodkl ,oa izcU/ku lfefr jkmekfo 13Mhvks,y Jhxaxkuxj</v>
      </c>
      <c r="D2" s="83"/>
      <c r="E2" s="83"/>
      <c r="F2" s="83"/>
      <c r="G2" s="83"/>
      <c r="H2" s="83"/>
      <c r="I2" s="83"/>
      <c r="J2" s="11"/>
    </row>
    <row r="3" spans="1:13" ht="18" x14ac:dyDescent="0.4">
      <c r="A3" s="11"/>
      <c r="C3" s="73" t="s">
        <v>20</v>
      </c>
      <c r="D3" s="73"/>
      <c r="E3" s="73"/>
      <c r="F3" s="73"/>
      <c r="G3" s="73"/>
      <c r="H3" s="73"/>
      <c r="I3" s="73"/>
      <c r="J3" s="11"/>
    </row>
    <row r="4" spans="1:13" ht="54.5" customHeight="1" x14ac:dyDescent="0.4">
      <c r="A4" s="11"/>
      <c r="C4" s="84" t="s">
        <v>22</v>
      </c>
      <c r="D4" s="84"/>
      <c r="E4" s="84"/>
      <c r="F4" s="84"/>
      <c r="G4" s="84"/>
      <c r="H4" s="84"/>
      <c r="I4" s="84"/>
      <c r="J4" s="11"/>
    </row>
    <row r="5" spans="1:13" ht="17" customHeight="1" x14ac:dyDescent="0.4">
      <c r="A5" s="11"/>
      <c r="C5" s="10"/>
      <c r="D5" s="82" t="s">
        <v>21</v>
      </c>
      <c r="E5" s="82"/>
      <c r="F5" s="82"/>
      <c r="G5" s="26" t="s">
        <v>11</v>
      </c>
      <c r="H5" s="15" t="s">
        <v>28</v>
      </c>
      <c r="I5" s="10"/>
      <c r="J5" s="11"/>
    </row>
    <row r="6" spans="1:13" ht="53" customHeight="1" x14ac:dyDescent="0.35">
      <c r="A6" s="11"/>
      <c r="B6" s="14" t="s">
        <v>17</v>
      </c>
      <c r="C6" s="62" t="s">
        <v>1</v>
      </c>
      <c r="D6" s="63" t="s">
        <v>2</v>
      </c>
      <c r="E6" s="63" t="s">
        <v>6</v>
      </c>
      <c r="F6" s="63" t="s">
        <v>3</v>
      </c>
      <c r="G6" s="62" t="s">
        <v>4</v>
      </c>
      <c r="H6" s="63" t="s">
        <v>8</v>
      </c>
      <c r="I6" s="62" t="s">
        <v>5</v>
      </c>
      <c r="J6" s="11"/>
    </row>
    <row r="7" spans="1:13" ht="28" x14ac:dyDescent="0.35">
      <c r="A7" s="11"/>
      <c r="B7" s="29" t="str">
        <f>E7&amp;"_"&amp;COUNTIF($E7:E$8,E7)</f>
        <v>Vikash Kosh_2</v>
      </c>
      <c r="C7" s="6">
        <v>1</v>
      </c>
      <c r="D7" s="28" t="str">
        <f>IFERROR(IF(OR(Master!$D6="",Master!$E6=""),"",VLOOKUP($G$5&amp;"_"&amp;$C7,crc_master,3,0)),"")</f>
        <v>16/31-07-2020</v>
      </c>
      <c r="E7" s="28" t="str">
        <f>IFERROR(IF(OR(Master!$D6="",Master!$E6=""),"",VLOOKUP($G$5&amp;"_"&amp;$C7,crc_master,4,0)),"")</f>
        <v>Vikash Kosh</v>
      </c>
      <c r="F7" s="28" t="str">
        <f>IFERROR(IF(OR(Master!$D6="",Master!$E6=""),"",VLOOKUP($G$5&amp;"_"&amp;$C7,crc_master,5,0)),"")</f>
        <v>607/30-06-2020</v>
      </c>
      <c r="G7" s="28" t="str">
        <f>IFERROR(IF(OR(Master!$D6="",Master!$E6=""),"",VLOOKUP($G$5&amp;"_"&amp;$C7,crc_master,6,0)),"")</f>
        <v>ABC1</v>
      </c>
      <c r="H7" s="28">
        <f>IFERROR(IF(OR(Master!$D6="",Master!$E6=""),"",VLOOKUP($G$5&amp;"_"&amp;$C7,crc_master,7,0)),"")</f>
        <v>2650</v>
      </c>
      <c r="I7" s="30">
        <f>IFERROR(IF(OR(Master!$D6="",Master!$E6=""),"",VLOOKUP($G$5&amp;"_"&amp;$C7,crc_master,8,0)),"")</f>
        <v>0</v>
      </c>
      <c r="J7" s="11"/>
    </row>
    <row r="8" spans="1:13" ht="28" x14ac:dyDescent="0.35">
      <c r="A8" s="11"/>
      <c r="B8" s="29" t="str">
        <f>E8&amp;"_"&amp;COUNTIF($E$8:E8,E8)</f>
        <v>Vikash Kosh_1</v>
      </c>
      <c r="C8" s="6">
        <v>2</v>
      </c>
      <c r="D8" s="28" t="str">
        <f>IFERROR(IF(OR(Master!$D7="",Master!$E7=""),"",VLOOKUP($G$5&amp;"_"&amp;$C8,crc_master,3,0)),"")</f>
        <v>58/28-10-2020</v>
      </c>
      <c r="E8" s="28" t="str">
        <f>IFERROR(IF(OR(Master!$D7="",Master!$E7=""),"",VLOOKUP($G$5&amp;"_"&amp;$C8,crc_master,4,0)),"")</f>
        <v>Vikash Kosh</v>
      </c>
      <c r="F8" s="28" t="str">
        <f>IFERROR(IF(OR(Master!$D7="",Master!$E7=""),"",VLOOKUP($G$5&amp;"_"&amp;$C8,crc_master,5,0)),"")</f>
        <v>359/26-10-2020</v>
      </c>
      <c r="G8" s="28" t="str">
        <f>IFERROR(IF(OR(Master!$D7="",Master!$E7=""),"",VLOOKUP($G$5&amp;"_"&amp;$C8,crc_master,6,0)),"")</f>
        <v>ABC5</v>
      </c>
      <c r="H8" s="28">
        <f>IFERROR(IF(OR(Master!$D7="",Master!$E7=""),"",VLOOKUP($G$5&amp;"_"&amp;$C8,crc_master,7,0)),"")</f>
        <v>550</v>
      </c>
      <c r="I8" s="30">
        <f>IFERROR(IF(OR(Master!$D7="",Master!$E7=""),"",VLOOKUP($G$5&amp;"_"&amp;$C8,crc_master,8,0)),"")</f>
        <v>0</v>
      </c>
      <c r="J8" s="11"/>
    </row>
    <row r="9" spans="1:13" ht="28" x14ac:dyDescent="0.35">
      <c r="A9" s="11"/>
      <c r="B9" s="29" t="str">
        <f>E9&amp;"_"&amp;COUNTIF($E$8:E9,E9)</f>
        <v>Vikash Kosh_2</v>
      </c>
      <c r="C9" s="6">
        <v>3</v>
      </c>
      <c r="D9" s="28" t="str">
        <f>IFERROR(IF(OR(Master!$D8="",Master!$E8=""),"",VLOOKUP($G$5&amp;"_"&amp;$C9,crc_master,3,0)),"")</f>
        <v>29/31-07-2020</v>
      </c>
      <c r="E9" s="28" t="str">
        <f>IFERROR(IF(OR(Master!$D8="",Master!$E8=""),"",VLOOKUP($G$5&amp;"_"&amp;$C9,crc_master,4,0)),"")</f>
        <v>Vikash Kosh</v>
      </c>
      <c r="F9" s="28" t="str">
        <f>IFERROR(IF(OR(Master!$D8="",Master!$E8=""),"",VLOOKUP($G$5&amp;"_"&amp;$C9,crc_master,5,0)),"")</f>
        <v>1172/24-06-2020</v>
      </c>
      <c r="G9" s="28" t="str">
        <f>IFERROR(IF(OR(Master!$D8="",Master!$E8=""),"",VLOOKUP($G$5&amp;"_"&amp;$C9,crc_master,6,0)),"")</f>
        <v>ABC6</v>
      </c>
      <c r="H9" s="28">
        <f>IFERROR(IF(OR(Master!$D8="",Master!$E8=""),"",VLOOKUP($G$5&amp;"_"&amp;$C9,crc_master,7,0)),"")</f>
        <v>2820</v>
      </c>
      <c r="I9" s="30" t="str">
        <f>IFERROR(IF(OR(Master!$D8="",Master!$E8=""),"",VLOOKUP($G$5&amp;"_"&amp;$C9,crc_master,8,0)),"")</f>
        <v>LVs'kujh</v>
      </c>
      <c r="J9" s="11"/>
      <c r="M9" s="27"/>
    </row>
    <row r="10" spans="1:13" ht="28" x14ac:dyDescent="0.35">
      <c r="A10" s="11"/>
      <c r="B10" s="29" t="str">
        <f>E10&amp;"_"&amp;COUNTIF($E$8:E10,E10)</f>
        <v>Boys Fund_1</v>
      </c>
      <c r="C10" s="6">
        <v>4</v>
      </c>
      <c r="D10" s="28" t="str">
        <f>IFERROR(IF(OR(Master!$D9="",Master!$E9=""),"",VLOOKUP($G$5&amp;"_"&amp;$C10,crc_master,3,0)),"")</f>
        <v>35/31-07-2020</v>
      </c>
      <c r="E10" s="28" t="str">
        <f>IFERROR(IF(OR(Master!$D9="",Master!$E9=""),"",VLOOKUP($G$5&amp;"_"&amp;$C10,crc_master,4,0)),"")</f>
        <v>Boys Fund</v>
      </c>
      <c r="F10" s="28" t="str">
        <f>IFERROR(IF(OR(Master!$D9="",Master!$E9=""),"",VLOOKUP($G$5&amp;"_"&amp;$C10,crc_master,5,0)),"")</f>
        <v>NA</v>
      </c>
      <c r="G10" s="28" t="str">
        <f>IFERROR(IF(OR(Master!$D9="",Master!$E9=""),"",VLOOKUP($G$5&amp;"_"&amp;$C10,crc_master,6,0)),"")</f>
        <v>ABC7</v>
      </c>
      <c r="H10" s="28">
        <f>IFERROR(IF(OR(Master!$D9="",Master!$E9=""),"",VLOOKUP($G$5&amp;"_"&amp;$C10,crc_master,7,0)),"")</f>
        <v>700</v>
      </c>
      <c r="I10" s="30" t="str">
        <f>IFERROR(IF(OR(Master!$D9="",Master!$E9=""),"",VLOOKUP($G$5&amp;"_"&amp;$C10,crc_master,8,0)),"")</f>
        <v>VSDlh HkkM+k</v>
      </c>
      <c r="J10" s="11"/>
    </row>
    <row r="11" spans="1:13" x14ac:dyDescent="0.35">
      <c r="A11" s="11"/>
      <c r="B11" s="29" t="str">
        <f>E11&amp;"_"&amp;COUNTIF($E$8:E11,E11)</f>
        <v>_1</v>
      </c>
      <c r="C11" s="6">
        <v>5</v>
      </c>
      <c r="D11" s="28" t="str">
        <f>IFERROR(IF(OR(Master!$D10="",Master!$E10=""),"",VLOOKUP($G$5&amp;"_"&amp;$C11,crc_master,3,0)),"")</f>
        <v/>
      </c>
      <c r="E11" s="28" t="str">
        <f>IFERROR(IF(OR(Master!$D10="",Master!$E10=""),"",VLOOKUP($G$5&amp;"_"&amp;$C11,crc_master,4,0)),"")</f>
        <v/>
      </c>
      <c r="F11" s="28" t="str">
        <f>IFERROR(IF(OR(Master!$D10="",Master!$E10=""),"",VLOOKUP($G$5&amp;"_"&amp;$C11,crc_master,5,0)),"")</f>
        <v/>
      </c>
      <c r="G11" s="28" t="str">
        <f>IFERROR(IF(OR(Master!$D10="",Master!$E10=""),"",VLOOKUP($G$5&amp;"_"&amp;$C11,crc_master,6,0)),"")</f>
        <v/>
      </c>
      <c r="H11" s="28" t="str">
        <f>IFERROR(IF(OR(Master!$D10="",Master!$E10=""),"",VLOOKUP($G$5&amp;"_"&amp;$C11,crc_master,7,0)),"")</f>
        <v/>
      </c>
      <c r="I11" s="30" t="str">
        <f>IFERROR(IF(OR(Master!$D10="",Master!$E10=""),"",VLOOKUP($G$5&amp;"_"&amp;$C11,crc_master,8,0)),"")</f>
        <v/>
      </c>
      <c r="J11" s="11"/>
    </row>
    <row r="12" spans="1:13" x14ac:dyDescent="0.35">
      <c r="A12" s="11"/>
      <c r="B12" s="29" t="str">
        <f>E12&amp;"_"&amp;COUNTIF($E$8:E12,E12)</f>
        <v>_2</v>
      </c>
      <c r="C12" s="6">
        <v>6</v>
      </c>
      <c r="D12" s="28" t="str">
        <f>IFERROR(IF(OR(Master!$D11="",Master!$E11=""),"",VLOOKUP($G$5&amp;"_"&amp;$C12,crc_master,3,0)),"")</f>
        <v/>
      </c>
      <c r="E12" s="28" t="str">
        <f>IFERROR(IF(OR(Master!$D11="",Master!$E11=""),"",VLOOKUP($G$5&amp;"_"&amp;$C12,crc_master,4,0)),"")</f>
        <v/>
      </c>
      <c r="F12" s="28" t="str">
        <f>IFERROR(IF(OR(Master!$D11="",Master!$E11=""),"",VLOOKUP($G$5&amp;"_"&amp;$C12,crc_master,5,0)),"")</f>
        <v/>
      </c>
      <c r="G12" s="28" t="str">
        <f>IFERROR(IF(OR(Master!$D11="",Master!$E11=""),"",VLOOKUP($G$5&amp;"_"&amp;$C12,crc_master,6,0)),"")</f>
        <v/>
      </c>
      <c r="H12" s="28" t="str">
        <f>IFERROR(IF(OR(Master!$D11="",Master!$E11=""),"",VLOOKUP($G$5&amp;"_"&amp;$C12,crc_master,7,0)),"")</f>
        <v/>
      </c>
      <c r="I12" s="30" t="str">
        <f>IFERROR(IF(OR(Master!$D11="",Master!$E11=""),"",VLOOKUP($G$5&amp;"_"&amp;$C12,crc_master,8,0)),"")</f>
        <v/>
      </c>
      <c r="J12" s="11"/>
    </row>
    <row r="13" spans="1:13" x14ac:dyDescent="0.35">
      <c r="A13" s="11"/>
      <c r="B13" s="29" t="str">
        <f>E13&amp;"_"&amp;COUNTIF($E$8:E13,E13)</f>
        <v>_3</v>
      </c>
      <c r="C13" s="6">
        <v>7</v>
      </c>
      <c r="D13" s="28" t="str">
        <f>IFERROR(IF(OR(Master!$D12="",Master!$E12=""),"",VLOOKUP($G$5&amp;"_"&amp;$C13,crc_master,3,0)),"")</f>
        <v/>
      </c>
      <c r="E13" s="28" t="str">
        <f>IFERROR(IF(OR(Master!$D12="",Master!$E12=""),"",VLOOKUP($G$5&amp;"_"&amp;$C13,crc_master,4,0)),"")</f>
        <v/>
      </c>
      <c r="F13" s="28" t="str">
        <f>IFERROR(IF(OR(Master!$D12="",Master!$E12=""),"",VLOOKUP($G$5&amp;"_"&amp;$C13,crc_master,5,0)),"")</f>
        <v/>
      </c>
      <c r="G13" s="28" t="str">
        <f>IFERROR(IF(OR(Master!$D12="",Master!$E12=""),"",VLOOKUP($G$5&amp;"_"&amp;$C13,crc_master,6,0)),"")</f>
        <v/>
      </c>
      <c r="H13" s="28" t="str">
        <f>IFERROR(IF(OR(Master!$D12="",Master!$E12=""),"",VLOOKUP($G$5&amp;"_"&amp;$C13,crc_master,7,0)),"")</f>
        <v/>
      </c>
      <c r="I13" s="30" t="str">
        <f>IFERROR(IF(OR(Master!$D12="",Master!$E12=""),"",VLOOKUP($G$5&amp;"_"&amp;$C13,crc_master,8,0)),"")</f>
        <v/>
      </c>
      <c r="J13" s="11"/>
    </row>
    <row r="14" spans="1:13" x14ac:dyDescent="0.35">
      <c r="A14" s="11"/>
      <c r="B14" s="29" t="str">
        <f>E14&amp;"_"&amp;COUNTIF($E$8:E14,E14)</f>
        <v>_4</v>
      </c>
      <c r="C14" s="6">
        <v>8</v>
      </c>
      <c r="D14" s="28" t="str">
        <f>IFERROR(IF(OR(Master!$D13="",Master!$E13=""),"",VLOOKUP($G$5&amp;"_"&amp;$C14,crc_master,3,0)),"")</f>
        <v/>
      </c>
      <c r="E14" s="28" t="str">
        <f>IFERROR(IF(OR(Master!$D13="",Master!$E13=""),"",VLOOKUP($G$5&amp;"_"&amp;$C14,crc_master,4,0)),"")</f>
        <v/>
      </c>
      <c r="F14" s="28" t="str">
        <f>IFERROR(IF(OR(Master!$D13="",Master!$E13=""),"",VLOOKUP($G$5&amp;"_"&amp;$C14,crc_master,5,0)),"")</f>
        <v/>
      </c>
      <c r="G14" s="28" t="str">
        <f>IFERROR(IF(OR(Master!$D13="",Master!$E13=""),"",VLOOKUP($G$5&amp;"_"&amp;$C14,crc_master,6,0)),"")</f>
        <v/>
      </c>
      <c r="H14" s="28" t="str">
        <f>IFERROR(IF(OR(Master!$D13="",Master!$E13=""),"",VLOOKUP($G$5&amp;"_"&amp;$C14,crc_master,7,0)),"")</f>
        <v/>
      </c>
      <c r="I14" s="30" t="str">
        <f>IFERROR(IF(OR(Master!$D13="",Master!$E13=""),"",VLOOKUP($G$5&amp;"_"&amp;$C14,crc_master,8,0)),"")</f>
        <v/>
      </c>
      <c r="J14" s="11"/>
    </row>
    <row r="15" spans="1:13" x14ac:dyDescent="0.35">
      <c r="A15" s="11"/>
      <c r="B15" s="29" t="str">
        <f>E15&amp;"_"&amp;COUNTIF($E$8:E15,E15)</f>
        <v>_5</v>
      </c>
      <c r="C15" s="6">
        <v>9</v>
      </c>
      <c r="D15" s="28" t="str">
        <f>IFERROR(IF(OR(Master!$D14="",Master!$E14=""),"",VLOOKUP($G$5&amp;"_"&amp;$C15,crc_master,3,0)),"")</f>
        <v/>
      </c>
      <c r="E15" s="28" t="str">
        <f>IFERROR(IF(OR(Master!$D14="",Master!$E14=""),"",VLOOKUP($G$5&amp;"_"&amp;$C15,crc_master,4,0)),"")</f>
        <v/>
      </c>
      <c r="F15" s="28" t="str">
        <f>IFERROR(IF(OR(Master!$D14="",Master!$E14=""),"",VLOOKUP($G$5&amp;"_"&amp;$C15,crc_master,5,0)),"")</f>
        <v/>
      </c>
      <c r="G15" s="28" t="str">
        <f>IFERROR(IF(OR(Master!$D14="",Master!$E14=""),"",VLOOKUP($G$5&amp;"_"&amp;$C15,crc_master,6,0)),"")</f>
        <v/>
      </c>
      <c r="H15" s="28" t="str">
        <f>IFERROR(IF(OR(Master!$D14="",Master!$E14=""),"",VLOOKUP($G$5&amp;"_"&amp;$C15,crc_master,7,0)),"")</f>
        <v/>
      </c>
      <c r="I15" s="30" t="str">
        <f>IFERROR(IF(OR(Master!$D14="",Master!$E14=""),"",VLOOKUP($G$5&amp;"_"&amp;$C15,crc_master,8,0)),"")</f>
        <v/>
      </c>
      <c r="J15" s="11"/>
    </row>
    <row r="16" spans="1:13" x14ac:dyDescent="0.35">
      <c r="A16" s="11"/>
      <c r="B16" s="29" t="str">
        <f>E16&amp;"_"&amp;COUNTIF($E$8:E16,E16)</f>
        <v>_6</v>
      </c>
      <c r="C16" s="6">
        <v>10</v>
      </c>
      <c r="D16" s="28" t="str">
        <f>IFERROR(IF(OR(Master!$D15="",Master!$E15=""),"",VLOOKUP($G$5&amp;"_"&amp;$C16,crc_master,3,0)),"")</f>
        <v/>
      </c>
      <c r="E16" s="28" t="str">
        <f>IFERROR(IF(OR(Master!$D15="",Master!$E15=""),"",VLOOKUP($G$5&amp;"_"&amp;$C16,crc_master,4,0)),"")</f>
        <v/>
      </c>
      <c r="F16" s="28" t="str">
        <f>IFERROR(IF(OR(Master!$D15="",Master!$E15=""),"",VLOOKUP($G$5&amp;"_"&amp;$C16,crc_master,5,0)),"")</f>
        <v/>
      </c>
      <c r="G16" s="28" t="str">
        <f>IFERROR(IF(OR(Master!$D15="",Master!$E15=""),"",VLOOKUP($G$5&amp;"_"&amp;$C16,crc_master,6,0)),"")</f>
        <v/>
      </c>
      <c r="H16" s="28" t="str">
        <f>IFERROR(IF(OR(Master!$D15="",Master!$E15=""),"",VLOOKUP($G$5&amp;"_"&amp;$C16,crc_master,7,0)),"")</f>
        <v/>
      </c>
      <c r="I16" s="30" t="str">
        <f>IFERROR(IF(OR(Master!$D15="",Master!$E15=""),"",VLOOKUP($G$5&amp;"_"&amp;$C16,crc_master,8,0)),"")</f>
        <v/>
      </c>
      <c r="J16" s="11"/>
    </row>
    <row r="17" spans="1:10" x14ac:dyDescent="0.35">
      <c r="A17" s="11"/>
      <c r="B17" s="29" t="str">
        <f>E17&amp;"_"&amp;COUNTIF($E$8:E17,E17)</f>
        <v>_7</v>
      </c>
      <c r="C17" s="6">
        <v>11</v>
      </c>
      <c r="D17" s="28" t="str">
        <f>IFERROR(IF(OR(Master!$D16="",Master!$E16=""),"",VLOOKUP($G$5&amp;"_"&amp;$C17,crc_master,3,0)),"")</f>
        <v/>
      </c>
      <c r="E17" s="28" t="str">
        <f>IFERROR(IF(OR(Master!$D16="",Master!$E16=""),"",VLOOKUP($G$5&amp;"_"&amp;$C17,crc_master,4,0)),"")</f>
        <v/>
      </c>
      <c r="F17" s="28" t="str">
        <f>IFERROR(IF(OR(Master!$D16="",Master!$E16=""),"",VLOOKUP($G$5&amp;"_"&amp;$C17,crc_master,5,0)),"")</f>
        <v/>
      </c>
      <c r="G17" s="28" t="str">
        <f>IFERROR(IF(OR(Master!$D16="",Master!$E16=""),"",VLOOKUP($G$5&amp;"_"&amp;$C17,crc_master,6,0)),"")</f>
        <v/>
      </c>
      <c r="H17" s="28" t="str">
        <f>IFERROR(IF(OR(Master!$D16="",Master!$E16=""),"",VLOOKUP($G$5&amp;"_"&amp;$C17,crc_master,7,0)),"")</f>
        <v/>
      </c>
      <c r="I17" s="30" t="str">
        <f>IFERROR(IF(OR(Master!$D16="",Master!$E16=""),"",VLOOKUP($G$5&amp;"_"&amp;$C17,crc_master,8,0)),"")</f>
        <v/>
      </c>
      <c r="J17" s="11"/>
    </row>
    <row r="18" spans="1:10" x14ac:dyDescent="0.35">
      <c r="A18" s="11"/>
      <c r="B18" s="29" t="str">
        <f>E18&amp;"_"&amp;COUNTIF($E$8:E18,E18)</f>
        <v>_8</v>
      </c>
      <c r="C18" s="6">
        <v>12</v>
      </c>
      <c r="D18" s="28" t="str">
        <f>IFERROR(IF(OR(Master!$D17="",Master!$E17=""),"",VLOOKUP($G$5&amp;"_"&amp;$C18,crc_master,3,0)),"")</f>
        <v/>
      </c>
      <c r="E18" s="28" t="str">
        <f>IFERROR(IF(OR(Master!$D17="",Master!$E17=""),"",VLOOKUP($G$5&amp;"_"&amp;$C18,crc_master,4,0)),"")</f>
        <v/>
      </c>
      <c r="F18" s="28" t="str">
        <f>IFERROR(IF(OR(Master!$D17="",Master!$E17=""),"",VLOOKUP($G$5&amp;"_"&amp;$C18,crc_master,5,0)),"")</f>
        <v/>
      </c>
      <c r="G18" s="28" t="str">
        <f>IFERROR(IF(OR(Master!$D17="",Master!$E17=""),"",VLOOKUP($G$5&amp;"_"&amp;$C18,crc_master,6,0)),"")</f>
        <v/>
      </c>
      <c r="H18" s="28" t="str">
        <f>IFERROR(IF(OR(Master!$D17="",Master!$E17=""),"",VLOOKUP($G$5&amp;"_"&amp;$C18,crc_master,7,0)),"")</f>
        <v/>
      </c>
      <c r="I18" s="30" t="str">
        <f>IFERROR(IF(OR(Master!$D17="",Master!$E17=""),"",VLOOKUP($G$5&amp;"_"&amp;$C18,crc_master,8,0)),"")</f>
        <v/>
      </c>
      <c r="J18" s="11"/>
    </row>
    <row r="19" spans="1:10" x14ac:dyDescent="0.35">
      <c r="A19" s="11"/>
      <c r="B19" s="29" t="str">
        <f>E19&amp;"_"&amp;COUNTIF($E$8:E19,E19)</f>
        <v>_9</v>
      </c>
      <c r="C19" s="6">
        <v>13</v>
      </c>
      <c r="D19" s="28" t="str">
        <f>IFERROR(IF(OR(Master!$D18="",Master!$E18=""),"",VLOOKUP($G$5&amp;"_"&amp;$C19,crc_master,3,0)),"")</f>
        <v/>
      </c>
      <c r="E19" s="28" t="str">
        <f>IFERROR(IF(OR(Master!$D18="",Master!$E18=""),"",VLOOKUP($G$5&amp;"_"&amp;$C19,crc_master,4,0)),"")</f>
        <v/>
      </c>
      <c r="F19" s="28" t="str">
        <f>IFERROR(IF(OR(Master!$D18="",Master!$E18=""),"",VLOOKUP($G$5&amp;"_"&amp;$C19,crc_master,5,0)),"")</f>
        <v/>
      </c>
      <c r="G19" s="28" t="str">
        <f>IFERROR(IF(OR(Master!$D18="",Master!$E18=""),"",VLOOKUP($G$5&amp;"_"&amp;$C19,crc_master,6,0)),"")</f>
        <v/>
      </c>
      <c r="H19" s="28" t="str">
        <f>IFERROR(IF(OR(Master!$D18="",Master!$E18=""),"",VLOOKUP($G$5&amp;"_"&amp;$C19,crc_master,7,0)),"")</f>
        <v/>
      </c>
      <c r="I19" s="30" t="str">
        <f>IFERROR(IF(OR(Master!$D18="",Master!$E18=""),"",VLOOKUP($G$5&amp;"_"&amp;$C19,crc_master,8,0)),"")</f>
        <v/>
      </c>
      <c r="J19" s="11"/>
    </row>
    <row r="20" spans="1:10" x14ac:dyDescent="0.35">
      <c r="A20" s="11"/>
      <c r="B20" s="29" t="str">
        <f>E20&amp;"_"&amp;COUNTIF($E$8:E20,E20)</f>
        <v>_10</v>
      </c>
      <c r="C20" s="6">
        <v>14</v>
      </c>
      <c r="D20" s="28" t="str">
        <f>IFERROR(IF(OR(Master!$D19="",Master!$E19=""),"",VLOOKUP($G$5&amp;"_"&amp;$C20,crc_master,3,0)),"")</f>
        <v/>
      </c>
      <c r="E20" s="28" t="str">
        <f>IFERROR(IF(OR(Master!$D19="",Master!$E19=""),"",VLOOKUP($G$5&amp;"_"&amp;$C20,crc_master,4,0)),"")</f>
        <v/>
      </c>
      <c r="F20" s="28" t="str">
        <f>IFERROR(IF(OR(Master!$D19="",Master!$E19=""),"",VLOOKUP($G$5&amp;"_"&amp;$C20,crc_master,5,0)),"")</f>
        <v/>
      </c>
      <c r="G20" s="28" t="str">
        <f>IFERROR(IF(OR(Master!$D19="",Master!$E19=""),"",VLOOKUP($G$5&amp;"_"&amp;$C20,crc_master,6,0)),"")</f>
        <v/>
      </c>
      <c r="H20" s="28" t="str">
        <f>IFERROR(IF(OR(Master!$D19="",Master!$E19=""),"",VLOOKUP($G$5&amp;"_"&amp;$C20,crc_master,7,0)),"")</f>
        <v/>
      </c>
      <c r="I20" s="30" t="str">
        <f>IFERROR(IF(OR(Master!$D19="",Master!$E19=""),"",VLOOKUP($G$5&amp;"_"&amp;$C20,crc_master,8,0)),"")</f>
        <v/>
      </c>
      <c r="J20" s="11"/>
    </row>
    <row r="21" spans="1:10" x14ac:dyDescent="0.35">
      <c r="A21" s="11"/>
      <c r="B21" s="29" t="str">
        <f>E21&amp;"_"&amp;COUNTIF($E$8:E21,E21)</f>
        <v>_11</v>
      </c>
      <c r="C21" s="6">
        <v>15</v>
      </c>
      <c r="D21" s="28" t="str">
        <f>IFERROR(IF(OR(Master!$D20="",Master!$E20=""),"",VLOOKUP($G$5&amp;"_"&amp;$C21,crc_master,3,0)),"")</f>
        <v/>
      </c>
      <c r="E21" s="28" t="str">
        <f>IFERROR(IF(OR(Master!$D20="",Master!$E20=""),"",VLOOKUP($G$5&amp;"_"&amp;$C21,crc_master,4,0)),"")</f>
        <v/>
      </c>
      <c r="F21" s="28" t="str">
        <f>IFERROR(IF(OR(Master!$D20="",Master!$E20=""),"",VLOOKUP($G$5&amp;"_"&amp;$C21,crc_master,5,0)),"")</f>
        <v/>
      </c>
      <c r="G21" s="28" t="str">
        <f>IFERROR(IF(OR(Master!$D20="",Master!$E20=""),"",VLOOKUP($G$5&amp;"_"&amp;$C21,crc_master,6,0)),"")</f>
        <v/>
      </c>
      <c r="H21" s="28" t="str">
        <f>IFERROR(IF(OR(Master!$D20="",Master!$E20=""),"",VLOOKUP($G$5&amp;"_"&amp;$C21,crc_master,7,0)),"")</f>
        <v/>
      </c>
      <c r="I21" s="30" t="str">
        <f>IFERROR(IF(OR(Master!$D20="",Master!$E20=""),"",VLOOKUP($G$5&amp;"_"&amp;$C21,crc_master,8,0)),"")</f>
        <v/>
      </c>
      <c r="J21" s="11"/>
    </row>
    <row r="22" spans="1:10" x14ac:dyDescent="0.35">
      <c r="A22" s="11"/>
      <c r="B22" s="29" t="str">
        <f>E22&amp;"_"&amp;COUNTIF($E$8:E22,E22)</f>
        <v>_12</v>
      </c>
      <c r="C22" s="6">
        <v>16</v>
      </c>
      <c r="D22" s="28" t="str">
        <f>IFERROR(IF(OR(Master!$D21="",Master!$E21=""),"",VLOOKUP($G$5&amp;"_"&amp;$C22,crc_master,3,0)),"")</f>
        <v/>
      </c>
      <c r="E22" s="28" t="str">
        <f>IFERROR(IF(OR(Master!$D21="",Master!$E21=""),"",VLOOKUP($G$5&amp;"_"&amp;$C22,crc_master,4,0)),"")</f>
        <v/>
      </c>
      <c r="F22" s="28" t="str">
        <f>IFERROR(IF(OR(Master!$D21="",Master!$E21=""),"",VLOOKUP($G$5&amp;"_"&amp;$C22,crc_master,5,0)),"")</f>
        <v/>
      </c>
      <c r="G22" s="28" t="str">
        <f>IFERROR(IF(OR(Master!$D21="",Master!$E21=""),"",VLOOKUP($G$5&amp;"_"&amp;$C22,crc_master,6,0)),"")</f>
        <v/>
      </c>
      <c r="H22" s="28" t="str">
        <f>IFERROR(IF(OR(Master!$D21="",Master!$E21=""),"",VLOOKUP($G$5&amp;"_"&amp;$C22,crc_master,7,0)),"")</f>
        <v/>
      </c>
      <c r="I22" s="30" t="str">
        <f>IFERROR(IF(OR(Master!$D21="",Master!$E21=""),"",VLOOKUP($G$5&amp;"_"&amp;$C22,crc_master,8,0)),"")</f>
        <v/>
      </c>
      <c r="J22" s="11"/>
    </row>
    <row r="23" spans="1:10" x14ac:dyDescent="0.35">
      <c r="A23" s="11"/>
      <c r="B23" s="29" t="str">
        <f>E23&amp;"_"&amp;COUNTIF($E$8:E23,E23)</f>
        <v>_13</v>
      </c>
      <c r="C23" s="6">
        <v>17</v>
      </c>
      <c r="D23" s="28" t="str">
        <f>IFERROR(IF(OR(Master!$D22="",Master!$E22=""),"",VLOOKUP($G$5&amp;"_"&amp;$C23,crc_master,3,0)),"")</f>
        <v/>
      </c>
      <c r="E23" s="28" t="str">
        <f>IFERROR(IF(OR(Master!$D22="",Master!$E22=""),"",VLOOKUP($G$5&amp;"_"&amp;$C23,crc_master,4,0)),"")</f>
        <v/>
      </c>
      <c r="F23" s="28" t="str">
        <f>IFERROR(IF(OR(Master!$D22="",Master!$E22=""),"",VLOOKUP($G$5&amp;"_"&amp;$C23,crc_master,5,0)),"")</f>
        <v/>
      </c>
      <c r="G23" s="28" t="str">
        <f>IFERROR(IF(OR(Master!$D22="",Master!$E22=""),"",VLOOKUP($G$5&amp;"_"&amp;$C23,crc_master,6,0)),"")</f>
        <v/>
      </c>
      <c r="H23" s="28" t="str">
        <f>IFERROR(IF(OR(Master!$D22="",Master!$E22=""),"",VLOOKUP($G$5&amp;"_"&amp;$C23,crc_master,7,0)),"")</f>
        <v/>
      </c>
      <c r="I23" s="30" t="str">
        <f>IFERROR(IF(OR(Master!$D22="",Master!$E22=""),"",VLOOKUP($G$5&amp;"_"&amp;$C23,crc_master,8,0)),"")</f>
        <v/>
      </c>
      <c r="J23" s="11"/>
    </row>
    <row r="24" spans="1:10" x14ac:dyDescent="0.35">
      <c r="A24" s="11"/>
      <c r="B24" s="29" t="str">
        <f>E24&amp;"_"&amp;COUNTIF($E$8:E24,E24)</f>
        <v>_14</v>
      </c>
      <c r="C24" s="6">
        <v>18</v>
      </c>
      <c r="D24" s="28" t="str">
        <f>IFERROR(IF(OR(Master!$D23="",Master!$E23=""),"",VLOOKUP($G$5&amp;"_"&amp;$C24,crc_master,3,0)),"")</f>
        <v/>
      </c>
      <c r="E24" s="28" t="str">
        <f>IFERROR(IF(OR(Master!$D23="",Master!$E23=""),"",VLOOKUP($G$5&amp;"_"&amp;$C24,crc_master,4,0)),"")</f>
        <v/>
      </c>
      <c r="F24" s="28" t="str">
        <f>IFERROR(IF(OR(Master!$D23="",Master!$E23=""),"",VLOOKUP($G$5&amp;"_"&amp;$C24,crc_master,5,0)),"")</f>
        <v/>
      </c>
      <c r="G24" s="28" t="str">
        <f>IFERROR(IF(OR(Master!$D23="",Master!$E23=""),"",VLOOKUP($G$5&amp;"_"&amp;$C24,crc_master,6,0)),"")</f>
        <v/>
      </c>
      <c r="H24" s="28" t="str">
        <f>IFERROR(IF(OR(Master!$D23="",Master!$E23=""),"",VLOOKUP($G$5&amp;"_"&amp;$C24,crc_master,7,0)),"")</f>
        <v/>
      </c>
      <c r="I24" s="30" t="str">
        <f>IFERROR(IF(OR(Master!$D23="",Master!$E23=""),"",VLOOKUP($G$5&amp;"_"&amp;$C24,crc_master,8,0)),"")</f>
        <v/>
      </c>
      <c r="J24" s="11"/>
    </row>
    <row r="25" spans="1:10" x14ac:dyDescent="0.35">
      <c r="A25" s="11"/>
      <c r="B25" s="29" t="str">
        <f>E25&amp;"_"&amp;COUNTIF($E$8:E25,E25)</f>
        <v>_15</v>
      </c>
      <c r="C25" s="6">
        <v>19</v>
      </c>
      <c r="D25" s="28" t="str">
        <f>IFERROR(IF(OR(Master!$D24="",Master!$E24=""),"",VLOOKUP($G$5&amp;"_"&amp;$C25,crc_master,3,0)),"")</f>
        <v/>
      </c>
      <c r="E25" s="28" t="str">
        <f>IFERROR(IF(OR(Master!$D24="",Master!$E24=""),"",VLOOKUP($G$5&amp;"_"&amp;$C25,crc_master,4,0)),"")</f>
        <v/>
      </c>
      <c r="F25" s="28" t="str">
        <f>IFERROR(IF(OR(Master!$D24="",Master!$E24=""),"",VLOOKUP($G$5&amp;"_"&amp;$C25,crc_master,5,0)),"")</f>
        <v/>
      </c>
      <c r="G25" s="28" t="str">
        <f>IFERROR(IF(OR(Master!$D24="",Master!$E24=""),"",VLOOKUP($G$5&amp;"_"&amp;$C25,crc_master,6,0)),"")</f>
        <v/>
      </c>
      <c r="H25" s="28" t="str">
        <f>IFERROR(IF(OR(Master!$D24="",Master!$E24=""),"",VLOOKUP($G$5&amp;"_"&amp;$C25,crc_master,7,0)),"")</f>
        <v/>
      </c>
      <c r="I25" s="30" t="str">
        <f>IFERROR(IF(OR(Master!$D24="",Master!$E24=""),"",VLOOKUP($G$5&amp;"_"&amp;$C25,crc_master,8,0)),"")</f>
        <v/>
      </c>
      <c r="J25" s="11"/>
    </row>
    <row r="26" spans="1:10" x14ac:dyDescent="0.35">
      <c r="A26" s="11"/>
      <c r="B26" s="29" t="str">
        <f>E26&amp;"_"&amp;COUNTIF($E$8:E26,E26)</f>
        <v>_16</v>
      </c>
      <c r="C26" s="6">
        <v>20</v>
      </c>
      <c r="D26" s="28" t="str">
        <f>IFERROR(IF(OR(Master!$D25="",Master!$E25=""),"",VLOOKUP($G$5&amp;"_"&amp;$C26,crc_master,3,0)),"")</f>
        <v/>
      </c>
      <c r="E26" s="28" t="str">
        <f>IFERROR(IF(OR(Master!$D25="",Master!$E25=""),"",VLOOKUP($G$5&amp;"_"&amp;$C26,crc_master,4,0)),"")</f>
        <v/>
      </c>
      <c r="F26" s="28" t="str">
        <f>IFERROR(IF(OR(Master!$D25="",Master!$E25=""),"",VLOOKUP($G$5&amp;"_"&amp;$C26,crc_master,5,0)),"")</f>
        <v/>
      </c>
      <c r="G26" s="28" t="str">
        <f>IFERROR(IF(OR(Master!$D25="",Master!$E25=""),"",VLOOKUP($G$5&amp;"_"&amp;$C26,crc_master,6,0)),"")</f>
        <v/>
      </c>
      <c r="H26" s="28" t="str">
        <f>IFERROR(IF(OR(Master!$D25="",Master!$E25=""),"",VLOOKUP($G$5&amp;"_"&amp;$C26,crc_master,7,0)),"")</f>
        <v/>
      </c>
      <c r="I26" s="30" t="str">
        <f>IFERROR(IF(OR(Master!$D25="",Master!$E25=""),"",VLOOKUP($G$5&amp;"_"&amp;$C26,crc_master,8,0)),"")</f>
        <v/>
      </c>
      <c r="J26" s="11"/>
    </row>
    <row r="27" spans="1:10" x14ac:dyDescent="0.35">
      <c r="A27" s="11"/>
      <c r="B27" s="29" t="str">
        <f>E27&amp;"_"&amp;COUNTIF($E$8:E27,E27)</f>
        <v>_17</v>
      </c>
      <c r="C27" s="6">
        <v>21</v>
      </c>
      <c r="D27" s="28" t="str">
        <f>IFERROR(IF(OR(Master!$D26="",Master!$E26=""),"",VLOOKUP($G$5&amp;"_"&amp;$C27,crc_master,3,0)),"")</f>
        <v/>
      </c>
      <c r="E27" s="28" t="str">
        <f>IFERROR(IF(OR(Master!$D26="",Master!$E26=""),"",VLOOKUP($G$5&amp;"_"&amp;$C27,crc_master,4,0)),"")</f>
        <v/>
      </c>
      <c r="F27" s="28" t="str">
        <f>IFERROR(IF(OR(Master!$D26="",Master!$E26=""),"",VLOOKUP($G$5&amp;"_"&amp;$C27,crc_master,5,0)),"")</f>
        <v/>
      </c>
      <c r="G27" s="28" t="str">
        <f>IFERROR(IF(OR(Master!$D26="",Master!$E26=""),"",VLOOKUP($G$5&amp;"_"&amp;$C27,crc_master,6,0)),"")</f>
        <v/>
      </c>
      <c r="H27" s="28" t="str">
        <f>IFERROR(IF(OR(Master!$D26="",Master!$E26=""),"",VLOOKUP($G$5&amp;"_"&amp;$C27,crc_master,7,0)),"")</f>
        <v/>
      </c>
      <c r="I27" s="30" t="str">
        <f>IFERROR(IF(OR(Master!$D26="",Master!$E26=""),"",VLOOKUP($G$5&amp;"_"&amp;$C27,crc_master,8,0)),"")</f>
        <v/>
      </c>
      <c r="J27" s="11"/>
    </row>
    <row r="28" spans="1:10" x14ac:dyDescent="0.35">
      <c r="A28" s="11"/>
      <c r="B28" s="29" t="str">
        <f>E28&amp;"_"&amp;COUNTIF($E$8:E28,E28)</f>
        <v>_18</v>
      </c>
      <c r="C28" s="6">
        <v>22</v>
      </c>
      <c r="D28" s="28" t="str">
        <f>IFERROR(IF(OR(Master!$D27="",Master!$E27=""),"",VLOOKUP($G$5&amp;"_"&amp;$C28,crc_master,3,0)),"")</f>
        <v/>
      </c>
      <c r="E28" s="28" t="str">
        <f>IFERROR(IF(OR(Master!$D27="",Master!$E27=""),"",VLOOKUP($G$5&amp;"_"&amp;$C28,crc_master,4,0)),"")</f>
        <v/>
      </c>
      <c r="F28" s="28" t="str">
        <f>IFERROR(IF(OR(Master!$D27="",Master!$E27=""),"",VLOOKUP($G$5&amp;"_"&amp;$C28,crc_master,5,0)),"")</f>
        <v/>
      </c>
      <c r="G28" s="28" t="str">
        <f>IFERROR(IF(OR(Master!$D27="",Master!$E27=""),"",VLOOKUP($G$5&amp;"_"&amp;$C28,crc_master,6,0)),"")</f>
        <v/>
      </c>
      <c r="H28" s="28" t="str">
        <f>IFERROR(IF(OR(Master!$D27="",Master!$E27=""),"",VLOOKUP($G$5&amp;"_"&amp;$C28,crc_master,7,0)),"")</f>
        <v/>
      </c>
      <c r="I28" s="30" t="str">
        <f>IFERROR(IF(OR(Master!$D27="",Master!$E27=""),"",VLOOKUP($G$5&amp;"_"&amp;$C28,crc_master,8,0)),"")</f>
        <v/>
      </c>
      <c r="J28" s="11"/>
    </row>
    <row r="29" spans="1:10" x14ac:dyDescent="0.35">
      <c r="A29" s="11"/>
      <c r="B29" s="29" t="str">
        <f>E29&amp;"_"&amp;COUNTIF($E$8:E29,E29)</f>
        <v>_19</v>
      </c>
      <c r="C29" s="6">
        <v>23</v>
      </c>
      <c r="D29" s="28" t="str">
        <f>IFERROR(IF(OR(Master!$D28="",Master!$E28=""),"",VLOOKUP($G$5&amp;"_"&amp;$C29,crc_master,3,0)),"")</f>
        <v/>
      </c>
      <c r="E29" s="28" t="str">
        <f>IFERROR(IF(OR(Master!$D28="",Master!$E28=""),"",VLOOKUP($G$5&amp;"_"&amp;$C29,crc_master,4,0)),"")</f>
        <v/>
      </c>
      <c r="F29" s="28" t="str">
        <f>IFERROR(IF(OR(Master!$D28="",Master!$E28=""),"",VLOOKUP($G$5&amp;"_"&amp;$C29,crc_master,5,0)),"")</f>
        <v/>
      </c>
      <c r="G29" s="28" t="str">
        <f>IFERROR(IF(OR(Master!$D28="",Master!$E28=""),"",VLOOKUP($G$5&amp;"_"&amp;$C29,crc_master,6,0)),"")</f>
        <v/>
      </c>
      <c r="H29" s="28" t="str">
        <f>IFERROR(IF(OR(Master!$D28="",Master!$E28=""),"",VLOOKUP($G$5&amp;"_"&amp;$C29,crc_master,7,0)),"")</f>
        <v/>
      </c>
      <c r="I29" s="30" t="str">
        <f>IFERROR(IF(OR(Master!$D28="",Master!$E28=""),"",VLOOKUP($G$5&amp;"_"&amp;$C29,crc_master,8,0)),"")</f>
        <v/>
      </c>
      <c r="J29" s="11"/>
    </row>
    <row r="30" spans="1:10" x14ac:dyDescent="0.35">
      <c r="A30" s="11"/>
      <c r="B30" s="29" t="str">
        <f>E30&amp;"_"&amp;COUNTIF($E$8:E30,E30)</f>
        <v>_20</v>
      </c>
      <c r="C30" s="6">
        <v>24</v>
      </c>
      <c r="D30" s="28" t="str">
        <f>IFERROR(IF(OR(Master!$D29="",Master!$E29=""),"",VLOOKUP($G$5&amp;"_"&amp;$C30,crc_master,3,0)),"")</f>
        <v/>
      </c>
      <c r="E30" s="28" t="str">
        <f>IFERROR(IF(OR(Master!$D29="",Master!$E29=""),"",VLOOKUP($G$5&amp;"_"&amp;$C30,crc_master,4,0)),"")</f>
        <v/>
      </c>
      <c r="F30" s="28" t="str">
        <f>IFERROR(IF(OR(Master!$D29="",Master!$E29=""),"",VLOOKUP($G$5&amp;"_"&amp;$C30,crc_master,5,0)),"")</f>
        <v/>
      </c>
      <c r="G30" s="28" t="str">
        <f>IFERROR(IF(OR(Master!$D29="",Master!$E29=""),"",VLOOKUP($G$5&amp;"_"&amp;$C30,crc_master,6,0)),"")</f>
        <v/>
      </c>
      <c r="H30" s="28" t="str">
        <f>IFERROR(IF(OR(Master!$D29="",Master!$E29=""),"",VLOOKUP($G$5&amp;"_"&amp;$C30,crc_master,7,0)),"")</f>
        <v/>
      </c>
      <c r="I30" s="30" t="str">
        <f>IFERROR(IF(OR(Master!$D29="",Master!$E29=""),"",VLOOKUP($G$5&amp;"_"&amp;$C30,crc_master,8,0)),"")</f>
        <v/>
      </c>
      <c r="J30" s="11"/>
    </row>
    <row r="31" spans="1:10" x14ac:dyDescent="0.35">
      <c r="A31" s="11"/>
      <c r="B31" s="29" t="str">
        <f>E31&amp;"_"&amp;COUNTIF($E$8:E31,E31)</f>
        <v>_21</v>
      </c>
      <c r="C31" s="6">
        <v>25</v>
      </c>
      <c r="D31" s="28" t="str">
        <f>IFERROR(IF(OR(Master!$D30="",Master!$E30=""),"",VLOOKUP($G$5&amp;"_"&amp;$C31,crc_master,3,0)),"")</f>
        <v/>
      </c>
      <c r="E31" s="28" t="str">
        <f>IFERROR(IF(OR(Master!$D30="",Master!$E30=""),"",VLOOKUP($G$5&amp;"_"&amp;$C31,crc_master,4,0)),"")</f>
        <v/>
      </c>
      <c r="F31" s="28" t="str">
        <f>IFERROR(IF(OR(Master!$D30="",Master!$E30=""),"",VLOOKUP($G$5&amp;"_"&amp;$C31,crc_master,5,0)),"")</f>
        <v/>
      </c>
      <c r="G31" s="28" t="str">
        <f>IFERROR(IF(OR(Master!$D30="",Master!$E30=""),"",VLOOKUP($G$5&amp;"_"&amp;$C31,crc_master,6,0)),"")</f>
        <v/>
      </c>
      <c r="H31" s="28" t="str">
        <f>IFERROR(IF(OR(Master!$D30="",Master!$E30=""),"",VLOOKUP($G$5&amp;"_"&amp;$C31,crc_master,7,0)),"")</f>
        <v/>
      </c>
      <c r="I31" s="30" t="str">
        <f>IFERROR(IF(OR(Master!$D30="",Master!$E30=""),"",VLOOKUP($G$5&amp;"_"&amp;$C31,crc_master,8,0)),"")</f>
        <v/>
      </c>
      <c r="J31" s="11"/>
    </row>
    <row r="32" spans="1:10" x14ac:dyDescent="0.35">
      <c r="A32" s="11"/>
      <c r="B32" s="29" t="str">
        <f>E32&amp;"_"&amp;COUNTIF($E$8:E32,E32)</f>
        <v>_22</v>
      </c>
      <c r="C32" s="6">
        <v>26</v>
      </c>
      <c r="D32" s="28" t="str">
        <f>IFERROR(IF(OR(Master!$D31="",Master!$E31=""),"",VLOOKUP($G$5&amp;"_"&amp;$C32,crc_master,3,0)),"")</f>
        <v/>
      </c>
      <c r="E32" s="28" t="str">
        <f>IFERROR(IF(OR(Master!$D31="",Master!$E31=""),"",VLOOKUP($G$5&amp;"_"&amp;$C32,crc_master,4,0)),"")</f>
        <v/>
      </c>
      <c r="F32" s="28" t="str">
        <f>IFERROR(IF(OR(Master!$D31="",Master!$E31=""),"",VLOOKUP($G$5&amp;"_"&amp;$C32,crc_master,5,0)),"")</f>
        <v/>
      </c>
      <c r="G32" s="28" t="str">
        <f>IFERROR(IF(OR(Master!$D31="",Master!$E31=""),"",VLOOKUP($G$5&amp;"_"&amp;$C32,crc_master,6,0)),"")</f>
        <v/>
      </c>
      <c r="H32" s="28" t="str">
        <f>IFERROR(IF(OR(Master!$D31="",Master!$E31=""),"",VLOOKUP($G$5&amp;"_"&amp;$C32,crc_master,7,0)),"")</f>
        <v/>
      </c>
      <c r="I32" s="30" t="str">
        <f>IFERROR(IF(OR(Master!$D31="",Master!$E31=""),"",VLOOKUP($G$5&amp;"_"&amp;$C32,crc_master,8,0)),"")</f>
        <v/>
      </c>
      <c r="J32" s="11"/>
    </row>
    <row r="33" spans="1:10" x14ac:dyDescent="0.35">
      <c r="A33" s="11"/>
      <c r="B33" s="29" t="str">
        <f>E33&amp;"_"&amp;COUNTIF($E$8:E33,E33)</f>
        <v>_23</v>
      </c>
      <c r="C33" s="6">
        <v>27</v>
      </c>
      <c r="D33" s="28" t="str">
        <f>IFERROR(IF(OR(Master!$D32="",Master!$E32=""),"",VLOOKUP($G$5&amp;"_"&amp;$C33,crc_master,3,0)),"")</f>
        <v/>
      </c>
      <c r="E33" s="28" t="str">
        <f>IFERROR(IF(OR(Master!$D32="",Master!$E32=""),"",VLOOKUP($G$5&amp;"_"&amp;$C33,crc_master,4,0)),"")</f>
        <v/>
      </c>
      <c r="F33" s="28" t="str">
        <f>IFERROR(IF(OR(Master!$D32="",Master!$E32=""),"",VLOOKUP($G$5&amp;"_"&amp;$C33,crc_master,5,0)),"")</f>
        <v/>
      </c>
      <c r="G33" s="28" t="str">
        <f>IFERROR(IF(OR(Master!$D32="",Master!$E32=""),"",VLOOKUP($G$5&amp;"_"&amp;$C33,crc_master,6,0)),"")</f>
        <v/>
      </c>
      <c r="H33" s="28" t="str">
        <f>IFERROR(IF(OR(Master!$D32="",Master!$E32=""),"",VLOOKUP($G$5&amp;"_"&amp;$C33,crc_master,7,0)),"")</f>
        <v/>
      </c>
      <c r="I33" s="30" t="str">
        <f>IFERROR(IF(OR(Master!$D32="",Master!$E32=""),"",VLOOKUP($G$5&amp;"_"&amp;$C33,crc_master,8,0)),"")</f>
        <v/>
      </c>
      <c r="J33" s="11"/>
    </row>
    <row r="34" spans="1:10" x14ac:dyDescent="0.35">
      <c r="A34" s="11"/>
      <c r="B34" s="29" t="str">
        <f>E34&amp;"_"&amp;COUNTIF($E$8:E34,E34)</f>
        <v>_24</v>
      </c>
      <c r="C34" s="6">
        <v>28</v>
      </c>
      <c r="D34" s="28" t="str">
        <f>IFERROR(IF(OR(Master!$D33="",Master!$E33=""),"",VLOOKUP($G$5&amp;"_"&amp;$C34,crc_master,3,0)),"")</f>
        <v/>
      </c>
      <c r="E34" s="28" t="str">
        <f>IFERROR(IF(OR(Master!$D33="",Master!$E33=""),"",VLOOKUP($G$5&amp;"_"&amp;$C34,crc_master,4,0)),"")</f>
        <v/>
      </c>
      <c r="F34" s="28" t="str">
        <f>IFERROR(IF(OR(Master!$D33="",Master!$E33=""),"",VLOOKUP($G$5&amp;"_"&amp;$C34,crc_master,5,0)),"")</f>
        <v/>
      </c>
      <c r="G34" s="28" t="str">
        <f>IFERROR(IF(OR(Master!$D33="",Master!$E33=""),"",VLOOKUP($G$5&amp;"_"&amp;$C34,crc_master,6,0)),"")</f>
        <v/>
      </c>
      <c r="H34" s="28" t="str">
        <f>IFERROR(IF(OR(Master!$D33="",Master!$E33=""),"",VLOOKUP($G$5&amp;"_"&amp;$C34,crc_master,7,0)),"")</f>
        <v/>
      </c>
      <c r="I34" s="30" t="str">
        <f>IFERROR(IF(OR(Master!$D33="",Master!$E33=""),"",VLOOKUP($G$5&amp;"_"&amp;$C34,crc_master,8,0)),"")</f>
        <v/>
      </c>
      <c r="J34" s="11"/>
    </row>
    <row r="35" spans="1:10" x14ac:dyDescent="0.35">
      <c r="A35" s="11"/>
      <c r="B35" s="29" t="str">
        <f>E35&amp;"_"&amp;COUNTIF($E$8:E35,E35)</f>
        <v>_25</v>
      </c>
      <c r="C35" s="6">
        <v>29</v>
      </c>
      <c r="D35" s="28" t="str">
        <f>IFERROR(IF(OR(Master!$D34="",Master!$E34=""),"",VLOOKUP($G$5&amp;"_"&amp;$C35,crc_master,3,0)),"")</f>
        <v/>
      </c>
      <c r="E35" s="28" t="str">
        <f>IFERROR(IF(OR(Master!$D34="",Master!$E34=""),"",VLOOKUP($G$5&amp;"_"&amp;$C35,crc_master,4,0)),"")</f>
        <v/>
      </c>
      <c r="F35" s="28" t="str">
        <f>IFERROR(IF(OR(Master!$D34="",Master!$E34=""),"",VLOOKUP($G$5&amp;"_"&amp;$C35,crc_master,5,0)),"")</f>
        <v/>
      </c>
      <c r="G35" s="28" t="str">
        <f>IFERROR(IF(OR(Master!$D34="",Master!$E34=""),"",VLOOKUP($G$5&amp;"_"&amp;$C35,crc_master,6,0)),"")</f>
        <v/>
      </c>
      <c r="H35" s="28" t="str">
        <f>IFERROR(IF(OR(Master!$D34="",Master!$E34=""),"",VLOOKUP($G$5&amp;"_"&amp;$C35,crc_master,7,0)),"")</f>
        <v/>
      </c>
      <c r="I35" s="30" t="str">
        <f>IFERROR(IF(OR(Master!$D34="",Master!$E34=""),"",VLOOKUP($G$5&amp;"_"&amp;$C35,crc_master,8,0)),"")</f>
        <v/>
      </c>
      <c r="J35" s="11"/>
    </row>
    <row r="36" spans="1:10" x14ac:dyDescent="0.35">
      <c r="A36" s="11"/>
      <c r="B36" s="29" t="str">
        <f>E36&amp;"_"&amp;COUNTIF($E$8:E36,E36)</f>
        <v>_26</v>
      </c>
      <c r="C36" s="6">
        <v>30</v>
      </c>
      <c r="D36" s="28" t="str">
        <f>IFERROR(IF(OR(Master!$D35="",Master!$E35=""),"",VLOOKUP($G$5&amp;"_"&amp;$C36,crc_master,3,0)),"")</f>
        <v/>
      </c>
      <c r="E36" s="28" t="str">
        <f>IFERROR(IF(OR(Master!$D35="",Master!$E35=""),"",VLOOKUP($G$5&amp;"_"&amp;$C36,crc_master,4,0)),"")</f>
        <v/>
      </c>
      <c r="F36" s="28" t="str">
        <f>IFERROR(IF(OR(Master!$D35="",Master!$E35=""),"",VLOOKUP($G$5&amp;"_"&amp;$C36,crc_master,5,0)),"")</f>
        <v/>
      </c>
      <c r="G36" s="28" t="str">
        <f>IFERROR(IF(OR(Master!$D35="",Master!$E35=""),"",VLOOKUP($G$5&amp;"_"&amp;$C36,crc_master,6,0)),"")</f>
        <v/>
      </c>
      <c r="H36" s="28" t="str">
        <f>IFERROR(IF(OR(Master!$D35="",Master!$E35=""),"",VLOOKUP($G$5&amp;"_"&amp;$C36,crc_master,7,0)),"")</f>
        <v/>
      </c>
      <c r="I36" s="30" t="str">
        <f>IFERROR(IF(OR(Master!$D35="",Master!$E35=""),"",VLOOKUP($G$5&amp;"_"&amp;$C36,crc_master,8,0)),"")</f>
        <v/>
      </c>
      <c r="J36" s="11"/>
    </row>
    <row r="37" spans="1:10" x14ac:dyDescent="0.35">
      <c r="A37" s="11"/>
      <c r="C37" s="6"/>
      <c r="D37" s="19" t="s">
        <v>7</v>
      </c>
      <c r="E37" s="6"/>
      <c r="F37" s="6"/>
      <c r="G37" s="6"/>
      <c r="H37" s="58">
        <f>SUM(H7:H36)</f>
        <v>6720</v>
      </c>
      <c r="I37" s="6"/>
      <c r="J37" s="11"/>
    </row>
    <row r="38" spans="1:10" x14ac:dyDescent="0.35">
      <c r="A38" s="11"/>
      <c r="J38" s="11"/>
    </row>
    <row r="39" spans="1:10" x14ac:dyDescent="0.35">
      <c r="A39" s="11"/>
      <c r="H39" s="81" t="s">
        <v>12</v>
      </c>
      <c r="I39" s="85"/>
      <c r="J39" s="11"/>
    </row>
    <row r="40" spans="1:10" x14ac:dyDescent="0.35">
      <c r="A40" s="11"/>
      <c r="H40" s="81" t="s">
        <v>13</v>
      </c>
      <c r="I40" s="81"/>
      <c r="J40" s="11"/>
    </row>
    <row r="41" spans="1:10" x14ac:dyDescent="0.35">
      <c r="A41" s="11"/>
      <c r="H41" s="81" t="s">
        <v>14</v>
      </c>
      <c r="I41" s="81"/>
      <c r="J41" s="11"/>
    </row>
    <row r="42" spans="1:10" x14ac:dyDescent="0.35">
      <c r="A42" s="11"/>
      <c r="C42" s="11"/>
      <c r="D42" s="11"/>
      <c r="E42" s="11"/>
      <c r="F42" s="11"/>
      <c r="G42" s="11"/>
      <c r="H42" s="11"/>
      <c r="I42" s="11"/>
      <c r="J42" s="11"/>
    </row>
  </sheetData>
  <sheetProtection password="C1B0" sheet="1" objects="1" scenarios="1" formatColumns="0" formatRows="0"/>
  <mergeCells count="7">
    <mergeCell ref="H41:I41"/>
    <mergeCell ref="D5:F5"/>
    <mergeCell ref="C2:I2"/>
    <mergeCell ref="C3:I3"/>
    <mergeCell ref="C4:I4"/>
    <mergeCell ref="H39:I39"/>
    <mergeCell ref="H40:I40"/>
  </mergeCells>
  <dataValidations count="1">
    <dataValidation type="list" allowBlank="1" showInputMessage="1" showErrorMessage="1" sqref="G5">
      <formula1>"CRC,CSG"</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showGridLines="0" tabSelected="1" topLeftCell="B1" zoomScaleNormal="100" workbookViewId="0">
      <selection activeCell="M5" sqref="M5"/>
    </sheetView>
  </sheetViews>
  <sheetFormatPr defaultRowHeight="14.5" x14ac:dyDescent="0.35"/>
  <cols>
    <col min="1" max="1" width="15.453125" hidden="1" customWidth="1"/>
    <col min="2" max="2" width="5.26953125" customWidth="1"/>
    <col min="3" max="3" width="14.7265625" customWidth="1"/>
    <col min="4" max="4" width="10.6328125" customWidth="1"/>
    <col min="5" max="5" width="16" customWidth="1"/>
    <col min="6" max="6" width="18.26953125" customWidth="1"/>
    <col min="7" max="7" width="10.90625" customWidth="1"/>
    <col min="8" max="8" width="13.7265625" bestFit="1" customWidth="1"/>
    <col min="10" max="10" width="10.36328125" bestFit="1" customWidth="1"/>
    <col min="11" max="11" width="9.81640625" bestFit="1" customWidth="1"/>
  </cols>
  <sheetData>
    <row r="1" spans="1:12" ht="25.5" x14ac:dyDescent="0.55000000000000004">
      <c r="B1" s="83" t="str">
        <f>Master!C2</f>
        <v>dk;kZy; fo|ky; fodkl ,oa izcU/ku lfefr jkmekfo 13Mhvks,y Jhxaxkuxj</v>
      </c>
      <c r="C1" s="83"/>
      <c r="D1" s="83"/>
      <c r="E1" s="83"/>
      <c r="F1" s="83"/>
      <c r="G1" s="83"/>
      <c r="H1" s="83"/>
      <c r="I1" s="4"/>
      <c r="J1" s="4"/>
      <c r="K1" s="4"/>
      <c r="L1" s="1"/>
    </row>
    <row r="2" spans="1:12" ht="16.5" customHeight="1" x14ac:dyDescent="0.4">
      <c r="B2" s="73" t="s">
        <v>0</v>
      </c>
      <c r="C2" s="73"/>
      <c r="D2" s="73"/>
      <c r="E2" s="73"/>
      <c r="F2" s="73"/>
      <c r="G2" s="73"/>
      <c r="H2" s="73"/>
      <c r="I2" s="5"/>
      <c r="J2" s="5"/>
      <c r="K2" s="5"/>
      <c r="L2" s="1"/>
    </row>
    <row r="3" spans="1:12" ht="51" customHeight="1" x14ac:dyDescent="0.4">
      <c r="B3" s="86" t="s">
        <v>16</v>
      </c>
      <c r="C3" s="86"/>
      <c r="D3" s="86"/>
      <c r="E3" s="86"/>
      <c r="F3" s="86"/>
      <c r="G3" s="86"/>
      <c r="H3" s="86"/>
      <c r="I3" s="3"/>
      <c r="J3" s="8"/>
      <c r="K3" s="1"/>
      <c r="L3" s="1"/>
    </row>
    <row r="4" spans="1:12" ht="20" customHeight="1" x14ac:dyDescent="0.4">
      <c r="B4" s="12"/>
      <c r="C4" s="87" t="str">
        <f>अनुमोदन!G5&amp;" GRANT में से  "</f>
        <v xml:space="preserve">CRC GRANT में से  </v>
      </c>
      <c r="D4" s="88"/>
      <c r="E4" s="26" t="s">
        <v>15</v>
      </c>
      <c r="F4" s="89" t="s">
        <v>23</v>
      </c>
      <c r="G4" s="24"/>
      <c r="H4" s="25"/>
      <c r="I4" s="3"/>
      <c r="J4" s="8"/>
      <c r="K4" s="1"/>
      <c r="L4" s="1"/>
    </row>
    <row r="5" spans="1:12" ht="59" customHeight="1" x14ac:dyDescent="0.35">
      <c r="A5" t="s">
        <v>17</v>
      </c>
      <c r="B5" s="64" t="s">
        <v>1</v>
      </c>
      <c r="C5" s="65" t="s">
        <v>2</v>
      </c>
      <c r="D5" s="65" t="s">
        <v>6</v>
      </c>
      <c r="E5" s="65" t="s">
        <v>3</v>
      </c>
      <c r="F5" s="64" t="s">
        <v>4</v>
      </c>
      <c r="G5" s="65" t="s">
        <v>8</v>
      </c>
      <c r="H5" s="64" t="s">
        <v>5</v>
      </c>
      <c r="I5" s="1"/>
      <c r="J5" s="9"/>
      <c r="K5" s="1"/>
      <c r="L5" s="1"/>
    </row>
    <row r="6" spans="1:12" ht="28" x14ac:dyDescent="0.35">
      <c r="A6">
        <v>1</v>
      </c>
      <c r="B6" s="31">
        <f>IF(C6="","",1)</f>
        <v>1</v>
      </c>
      <c r="C6" s="32" t="str">
        <f t="shared" ref="C6:C35" si="0">IFERROR(VLOOKUP(_xlnm.Criteria&amp;"_"&amp;$A6,CRC,3,0),"")</f>
        <v>58/28-10-2020</v>
      </c>
      <c r="D6" s="32" t="str">
        <f t="shared" ref="D6:D35" si="1">IFERROR(VLOOKUP(_xlnm.Criteria&amp;"_"&amp;$A6,CRC,4,0),"")</f>
        <v>Vikash Kosh</v>
      </c>
      <c r="E6" s="32" t="str">
        <f t="shared" ref="E6:E35" si="2">IFERROR(VLOOKUP(_xlnm.Criteria&amp;"_"&amp;$A6,CRC,5,0),"")</f>
        <v>359/26-10-2020</v>
      </c>
      <c r="F6" s="32" t="str">
        <f t="shared" ref="F6:F35" si="3">IFERROR(VLOOKUP(_xlnm.Criteria&amp;"_"&amp;$A6,CRC,6,0),"")</f>
        <v>ABC5</v>
      </c>
      <c r="G6" s="59">
        <f t="shared" ref="G6:G35" si="4">IFERROR(VLOOKUP(_xlnm.Criteria&amp;"_"&amp;$A6,CRC,7,0),"")</f>
        <v>550</v>
      </c>
      <c r="H6" s="33">
        <f>IFERROR(IF(अनुमोदन!I7="","",VLOOKUP(_xlnm.Criteria&amp;"_"&amp;$A6,CRC,8,0)),"")</f>
        <v>0</v>
      </c>
      <c r="I6" s="1"/>
      <c r="J6" s="1"/>
      <c r="K6" s="1"/>
      <c r="L6" s="1"/>
    </row>
    <row r="7" spans="1:12" ht="28" x14ac:dyDescent="0.35">
      <c r="A7">
        <v>2</v>
      </c>
      <c r="B7" s="31">
        <f>IF(C7="","",B6+1)</f>
        <v>2</v>
      </c>
      <c r="C7" s="32" t="str">
        <f t="shared" si="0"/>
        <v>16/31-07-2020</v>
      </c>
      <c r="D7" s="32" t="str">
        <f t="shared" si="1"/>
        <v>Vikash Kosh</v>
      </c>
      <c r="E7" s="32" t="str">
        <f t="shared" si="2"/>
        <v>607/30-06-2020</v>
      </c>
      <c r="F7" s="32" t="str">
        <f t="shared" si="3"/>
        <v>ABC1</v>
      </c>
      <c r="G7" s="59">
        <f t="shared" si="4"/>
        <v>2650</v>
      </c>
      <c r="H7" s="33">
        <f>IFERROR(IF(अनुमोदन!I8="","",VLOOKUP(_xlnm.Criteria&amp;"_"&amp;$A7,CRC,8,0)),"")</f>
        <v>0</v>
      </c>
      <c r="I7" s="1"/>
      <c r="J7" s="1"/>
      <c r="K7" s="7"/>
      <c r="L7" s="1"/>
    </row>
    <row r="8" spans="1:12" x14ac:dyDescent="0.35">
      <c r="A8">
        <v>3</v>
      </c>
      <c r="B8" s="31" t="str">
        <f t="shared" ref="B8:B35" si="5">IF(C8="","",B7+1)</f>
        <v/>
      </c>
      <c r="C8" s="32" t="str">
        <f t="shared" si="0"/>
        <v/>
      </c>
      <c r="D8" s="32" t="str">
        <f t="shared" si="1"/>
        <v/>
      </c>
      <c r="E8" s="32" t="str">
        <f t="shared" si="2"/>
        <v/>
      </c>
      <c r="F8" s="32" t="str">
        <f t="shared" si="3"/>
        <v/>
      </c>
      <c r="G8" s="59" t="str">
        <f t="shared" si="4"/>
        <v/>
      </c>
      <c r="H8" s="33" t="str">
        <f>IFERROR(IF(अनुमोदन!I9="","",VLOOKUP(_xlnm.Criteria&amp;"_"&amp;$A8,CRC,8,0)),"")</f>
        <v/>
      </c>
      <c r="I8" s="1"/>
      <c r="J8" s="1"/>
      <c r="K8" s="7"/>
      <c r="L8" s="1"/>
    </row>
    <row r="9" spans="1:12" x14ac:dyDescent="0.35">
      <c r="A9">
        <v>4</v>
      </c>
      <c r="B9" s="31" t="str">
        <f t="shared" si="5"/>
        <v/>
      </c>
      <c r="C9" s="32" t="str">
        <f t="shared" si="0"/>
        <v/>
      </c>
      <c r="D9" s="32" t="str">
        <f t="shared" si="1"/>
        <v/>
      </c>
      <c r="E9" s="32" t="str">
        <f t="shared" si="2"/>
        <v/>
      </c>
      <c r="F9" s="32" t="str">
        <f t="shared" si="3"/>
        <v/>
      </c>
      <c r="G9" s="59" t="str">
        <f t="shared" si="4"/>
        <v/>
      </c>
      <c r="H9" s="33" t="str">
        <f>IFERROR(IF(अनुमोदन!I10="","",VLOOKUP(_xlnm.Criteria&amp;"_"&amp;$A9,CRC,8,0)),"")</f>
        <v/>
      </c>
      <c r="I9" s="1"/>
      <c r="J9" s="1"/>
      <c r="K9" s="1"/>
      <c r="L9" s="1"/>
    </row>
    <row r="10" spans="1:12" ht="19.5" customHeight="1" x14ac:dyDescent="0.35">
      <c r="A10">
        <v>5</v>
      </c>
      <c r="B10" s="31" t="str">
        <f t="shared" si="5"/>
        <v/>
      </c>
      <c r="C10" s="32" t="str">
        <f t="shared" si="0"/>
        <v/>
      </c>
      <c r="D10" s="32" t="str">
        <f t="shared" si="1"/>
        <v/>
      </c>
      <c r="E10" s="32" t="str">
        <f t="shared" si="2"/>
        <v/>
      </c>
      <c r="F10" s="32" t="str">
        <f t="shared" si="3"/>
        <v/>
      </c>
      <c r="G10" s="59" t="str">
        <f t="shared" si="4"/>
        <v/>
      </c>
      <c r="H10" s="33" t="str">
        <f>IFERROR(IF(अनुमोदन!I11="","",VLOOKUP(_xlnm.Criteria&amp;"_"&amp;$A10,CRC,8,0)),"")</f>
        <v/>
      </c>
      <c r="I10" s="1"/>
      <c r="J10" s="1"/>
      <c r="K10" s="1"/>
      <c r="L10" s="1"/>
    </row>
    <row r="11" spans="1:12" x14ac:dyDescent="0.35">
      <c r="A11">
        <v>6</v>
      </c>
      <c r="B11" s="31" t="str">
        <f t="shared" si="5"/>
        <v/>
      </c>
      <c r="C11" s="32" t="str">
        <f t="shared" si="0"/>
        <v/>
      </c>
      <c r="D11" s="32" t="str">
        <f t="shared" si="1"/>
        <v/>
      </c>
      <c r="E11" s="32" t="str">
        <f t="shared" si="2"/>
        <v/>
      </c>
      <c r="F11" s="32" t="str">
        <f t="shared" si="3"/>
        <v/>
      </c>
      <c r="G11" s="59" t="str">
        <f t="shared" si="4"/>
        <v/>
      </c>
      <c r="H11" s="33" t="str">
        <f>IFERROR(IF(अनुमोदन!I12="","",VLOOKUP(_xlnm.Criteria&amp;"_"&amp;$A11,CRC,8,0)),"")</f>
        <v/>
      </c>
      <c r="I11" s="1"/>
      <c r="J11" s="1"/>
      <c r="K11" s="1"/>
      <c r="L11" s="1"/>
    </row>
    <row r="12" spans="1:12" x14ac:dyDescent="0.35">
      <c r="A12">
        <v>7</v>
      </c>
      <c r="B12" s="31" t="str">
        <f t="shared" si="5"/>
        <v/>
      </c>
      <c r="C12" s="32" t="str">
        <f t="shared" si="0"/>
        <v/>
      </c>
      <c r="D12" s="32" t="str">
        <f t="shared" si="1"/>
        <v/>
      </c>
      <c r="E12" s="32" t="str">
        <f t="shared" si="2"/>
        <v/>
      </c>
      <c r="F12" s="32" t="str">
        <f t="shared" si="3"/>
        <v/>
      </c>
      <c r="G12" s="59" t="str">
        <f t="shared" si="4"/>
        <v/>
      </c>
      <c r="H12" s="33" t="str">
        <f>IFERROR(IF(अनुमोदन!I13="","",VLOOKUP(_xlnm.Criteria&amp;"_"&amp;$A12,CRC,8,0)),"")</f>
        <v/>
      </c>
      <c r="I12" s="1"/>
      <c r="J12" s="1"/>
      <c r="K12" s="1"/>
      <c r="L12" s="1"/>
    </row>
    <row r="13" spans="1:12" x14ac:dyDescent="0.35">
      <c r="A13">
        <v>8</v>
      </c>
      <c r="B13" s="31" t="str">
        <f t="shared" si="5"/>
        <v/>
      </c>
      <c r="C13" s="32" t="str">
        <f t="shared" si="0"/>
        <v/>
      </c>
      <c r="D13" s="32" t="str">
        <f t="shared" si="1"/>
        <v/>
      </c>
      <c r="E13" s="32" t="str">
        <f t="shared" si="2"/>
        <v/>
      </c>
      <c r="F13" s="32" t="str">
        <f t="shared" si="3"/>
        <v/>
      </c>
      <c r="G13" s="59" t="str">
        <f t="shared" si="4"/>
        <v/>
      </c>
      <c r="H13" s="33" t="str">
        <f>IFERROR(IF(अनुमोदन!I14="","",VLOOKUP(_xlnm.Criteria&amp;"_"&amp;$A13,CRC,8,0)),"")</f>
        <v/>
      </c>
      <c r="I13" s="1"/>
      <c r="J13" s="1"/>
      <c r="K13" s="1"/>
      <c r="L13" s="1"/>
    </row>
    <row r="14" spans="1:12" ht="23.5" customHeight="1" x14ac:dyDescent="0.35">
      <c r="A14">
        <v>9</v>
      </c>
      <c r="B14" s="31" t="str">
        <f t="shared" si="5"/>
        <v/>
      </c>
      <c r="C14" s="32" t="str">
        <f t="shared" si="0"/>
        <v/>
      </c>
      <c r="D14" s="32" t="str">
        <f t="shared" si="1"/>
        <v/>
      </c>
      <c r="E14" s="32" t="str">
        <f t="shared" si="2"/>
        <v/>
      </c>
      <c r="F14" s="32" t="str">
        <f t="shared" si="3"/>
        <v/>
      </c>
      <c r="G14" s="59" t="str">
        <f t="shared" si="4"/>
        <v/>
      </c>
      <c r="H14" s="33" t="str">
        <f>IFERROR(IF(अनुमोदन!I15="","",VLOOKUP(_xlnm.Criteria&amp;"_"&amp;$A14,CRC,8,0)),"")</f>
        <v/>
      </c>
      <c r="I14" s="1"/>
      <c r="J14" s="1"/>
      <c r="K14" s="1"/>
      <c r="L14" s="1"/>
    </row>
    <row r="15" spans="1:12" ht="24.5" customHeight="1" x14ac:dyDescent="0.35">
      <c r="A15">
        <v>10</v>
      </c>
      <c r="B15" s="31" t="str">
        <f t="shared" si="5"/>
        <v/>
      </c>
      <c r="C15" s="32" t="str">
        <f t="shared" si="0"/>
        <v/>
      </c>
      <c r="D15" s="32" t="str">
        <f t="shared" si="1"/>
        <v/>
      </c>
      <c r="E15" s="32" t="str">
        <f t="shared" si="2"/>
        <v/>
      </c>
      <c r="F15" s="32" t="str">
        <f t="shared" si="3"/>
        <v/>
      </c>
      <c r="G15" s="59" t="str">
        <f t="shared" si="4"/>
        <v/>
      </c>
      <c r="H15" s="33" t="str">
        <f>IFERROR(IF(अनुमोदन!I16="","",VLOOKUP(_xlnm.Criteria&amp;"_"&amp;$A15,CRC,8,0)),"")</f>
        <v/>
      </c>
      <c r="I15" s="1"/>
      <c r="J15" s="1"/>
      <c r="K15" s="1"/>
      <c r="L15" s="1"/>
    </row>
    <row r="16" spans="1:12" x14ac:dyDescent="0.35">
      <c r="A16">
        <v>11</v>
      </c>
      <c r="B16" s="31" t="str">
        <f t="shared" si="5"/>
        <v/>
      </c>
      <c r="C16" s="32" t="str">
        <f t="shared" si="0"/>
        <v/>
      </c>
      <c r="D16" s="32" t="str">
        <f t="shared" si="1"/>
        <v/>
      </c>
      <c r="E16" s="32" t="str">
        <f t="shared" si="2"/>
        <v/>
      </c>
      <c r="F16" s="32" t="str">
        <f t="shared" si="3"/>
        <v/>
      </c>
      <c r="G16" s="59" t="str">
        <f t="shared" si="4"/>
        <v/>
      </c>
      <c r="H16" s="33" t="str">
        <f>IFERROR(IF(अनुमोदन!I17="","",VLOOKUP(_xlnm.Criteria&amp;"_"&amp;$A16,CRC,8,0)),"")</f>
        <v/>
      </c>
      <c r="I16" s="1"/>
      <c r="J16" s="1"/>
      <c r="K16" s="1"/>
      <c r="L16" s="1"/>
    </row>
    <row r="17" spans="1:12" x14ac:dyDescent="0.35">
      <c r="A17">
        <v>12</v>
      </c>
      <c r="B17" s="31" t="str">
        <f t="shared" si="5"/>
        <v/>
      </c>
      <c r="C17" s="32" t="str">
        <f t="shared" si="0"/>
        <v/>
      </c>
      <c r="D17" s="32" t="str">
        <f t="shared" si="1"/>
        <v/>
      </c>
      <c r="E17" s="32" t="str">
        <f t="shared" si="2"/>
        <v/>
      </c>
      <c r="F17" s="32" t="str">
        <f t="shared" si="3"/>
        <v/>
      </c>
      <c r="G17" s="59" t="str">
        <f t="shared" si="4"/>
        <v/>
      </c>
      <c r="H17" s="33" t="str">
        <f>IFERROR(IF(अनुमोदन!I18="","",VLOOKUP(_xlnm.Criteria&amp;"_"&amp;$A17,CRC,8,0)),"")</f>
        <v/>
      </c>
      <c r="I17" s="1"/>
      <c r="J17" s="1"/>
      <c r="K17" s="1"/>
      <c r="L17" s="1"/>
    </row>
    <row r="18" spans="1:12" x14ac:dyDescent="0.35">
      <c r="A18">
        <v>13</v>
      </c>
      <c r="B18" s="31" t="str">
        <f t="shared" si="5"/>
        <v/>
      </c>
      <c r="C18" s="32" t="str">
        <f t="shared" si="0"/>
        <v/>
      </c>
      <c r="D18" s="32" t="str">
        <f t="shared" si="1"/>
        <v/>
      </c>
      <c r="E18" s="32" t="str">
        <f t="shared" si="2"/>
        <v/>
      </c>
      <c r="F18" s="32" t="str">
        <f t="shared" si="3"/>
        <v/>
      </c>
      <c r="G18" s="59" t="str">
        <f t="shared" si="4"/>
        <v/>
      </c>
      <c r="H18" s="33" t="str">
        <f>IFERROR(IF(अनुमोदन!I19="","",VLOOKUP(_xlnm.Criteria&amp;"_"&amp;$A18,CRC,8,0)),"")</f>
        <v/>
      </c>
      <c r="I18" s="1"/>
      <c r="J18" s="1"/>
      <c r="K18" s="1"/>
      <c r="L18" s="1"/>
    </row>
    <row r="19" spans="1:12" x14ac:dyDescent="0.35">
      <c r="A19">
        <v>14</v>
      </c>
      <c r="B19" s="31" t="str">
        <f t="shared" si="5"/>
        <v/>
      </c>
      <c r="C19" s="32" t="str">
        <f t="shared" si="0"/>
        <v/>
      </c>
      <c r="D19" s="32" t="str">
        <f t="shared" si="1"/>
        <v/>
      </c>
      <c r="E19" s="32" t="str">
        <f t="shared" si="2"/>
        <v/>
      </c>
      <c r="F19" s="32" t="str">
        <f t="shared" si="3"/>
        <v/>
      </c>
      <c r="G19" s="59" t="str">
        <f t="shared" si="4"/>
        <v/>
      </c>
      <c r="H19" s="33" t="str">
        <f>IFERROR(IF(अनुमोदन!I20="","",VLOOKUP(_xlnm.Criteria&amp;"_"&amp;$A19,CRC,8,0)),"")</f>
        <v/>
      </c>
      <c r="I19" s="1"/>
      <c r="J19" s="1"/>
      <c r="K19" s="1"/>
      <c r="L19" s="1"/>
    </row>
    <row r="20" spans="1:12" x14ac:dyDescent="0.35">
      <c r="A20">
        <v>15</v>
      </c>
      <c r="B20" s="31" t="str">
        <f t="shared" si="5"/>
        <v/>
      </c>
      <c r="C20" s="32" t="str">
        <f t="shared" si="0"/>
        <v/>
      </c>
      <c r="D20" s="32" t="str">
        <f t="shared" si="1"/>
        <v/>
      </c>
      <c r="E20" s="32" t="str">
        <f t="shared" si="2"/>
        <v/>
      </c>
      <c r="F20" s="32" t="str">
        <f t="shared" si="3"/>
        <v/>
      </c>
      <c r="G20" s="59" t="str">
        <f t="shared" si="4"/>
        <v/>
      </c>
      <c r="H20" s="33" t="str">
        <f>IFERROR(IF(अनुमोदन!I21="","",VLOOKUP(_xlnm.Criteria&amp;"_"&amp;$A20,CRC,8,0)),"")</f>
        <v/>
      </c>
      <c r="I20" s="1"/>
      <c r="J20" s="1"/>
      <c r="K20" s="1"/>
      <c r="L20" s="1"/>
    </row>
    <row r="21" spans="1:12" ht="24.5" customHeight="1" x14ac:dyDescent="0.35">
      <c r="A21">
        <v>16</v>
      </c>
      <c r="B21" s="31" t="str">
        <f t="shared" si="5"/>
        <v/>
      </c>
      <c r="C21" s="32" t="str">
        <f t="shared" si="0"/>
        <v/>
      </c>
      <c r="D21" s="32" t="str">
        <f t="shared" si="1"/>
        <v/>
      </c>
      <c r="E21" s="32" t="str">
        <f t="shared" si="2"/>
        <v/>
      </c>
      <c r="F21" s="32" t="str">
        <f t="shared" si="3"/>
        <v/>
      </c>
      <c r="G21" s="59" t="str">
        <f t="shared" si="4"/>
        <v/>
      </c>
      <c r="H21" s="33" t="str">
        <f>IFERROR(IF(अनुमोदन!I22="","",VLOOKUP(_xlnm.Criteria&amp;"_"&amp;$A21,CRC,8,0)),"")</f>
        <v/>
      </c>
    </row>
    <row r="22" spans="1:12" s="7" customFormat="1" x14ac:dyDescent="0.35">
      <c r="A22">
        <v>17</v>
      </c>
      <c r="B22" s="31" t="str">
        <f t="shared" si="5"/>
        <v/>
      </c>
      <c r="C22" s="32" t="str">
        <f t="shared" si="0"/>
        <v/>
      </c>
      <c r="D22" s="32" t="str">
        <f t="shared" si="1"/>
        <v/>
      </c>
      <c r="E22" s="32" t="str">
        <f t="shared" si="2"/>
        <v/>
      </c>
      <c r="F22" s="32" t="str">
        <f t="shared" si="3"/>
        <v/>
      </c>
      <c r="G22" s="59" t="str">
        <f t="shared" si="4"/>
        <v/>
      </c>
      <c r="H22" s="33" t="str">
        <f>IFERROR(IF(अनुमोदन!I23="","",VLOOKUP(_xlnm.Criteria&amp;"_"&amp;$A22,CRC,8,0)),"")</f>
        <v/>
      </c>
    </row>
    <row r="23" spans="1:12" x14ac:dyDescent="0.35">
      <c r="A23">
        <v>18</v>
      </c>
      <c r="B23" s="31" t="str">
        <f t="shared" si="5"/>
        <v/>
      </c>
      <c r="C23" s="32" t="str">
        <f t="shared" si="0"/>
        <v/>
      </c>
      <c r="D23" s="32" t="str">
        <f t="shared" si="1"/>
        <v/>
      </c>
      <c r="E23" s="32" t="str">
        <f t="shared" si="2"/>
        <v/>
      </c>
      <c r="F23" s="32" t="str">
        <f t="shared" si="3"/>
        <v/>
      </c>
      <c r="G23" s="59" t="str">
        <f t="shared" si="4"/>
        <v/>
      </c>
      <c r="H23" s="33" t="str">
        <f>IFERROR(IF(अनुमोदन!I24="","",VLOOKUP(_xlnm.Criteria&amp;"_"&amp;$A23,CRC,8,0)),"")</f>
        <v/>
      </c>
    </row>
    <row r="24" spans="1:12" x14ac:dyDescent="0.35">
      <c r="A24">
        <v>19</v>
      </c>
      <c r="B24" s="31" t="str">
        <f t="shared" si="5"/>
        <v/>
      </c>
      <c r="C24" s="32" t="str">
        <f t="shared" si="0"/>
        <v/>
      </c>
      <c r="D24" s="32" t="str">
        <f t="shared" si="1"/>
        <v/>
      </c>
      <c r="E24" s="32" t="str">
        <f t="shared" si="2"/>
        <v/>
      </c>
      <c r="F24" s="32" t="str">
        <f t="shared" si="3"/>
        <v/>
      </c>
      <c r="G24" s="59" t="str">
        <f t="shared" si="4"/>
        <v/>
      </c>
      <c r="H24" s="33" t="str">
        <f>IFERROR(IF(अनुमोदन!I25="","",VLOOKUP(_xlnm.Criteria&amp;"_"&amp;$A24,CRC,8,0)),"")</f>
        <v/>
      </c>
    </row>
    <row r="25" spans="1:12" x14ac:dyDescent="0.35">
      <c r="A25">
        <v>20</v>
      </c>
      <c r="B25" s="31" t="str">
        <f t="shared" si="5"/>
        <v/>
      </c>
      <c r="C25" s="32" t="str">
        <f t="shared" si="0"/>
        <v/>
      </c>
      <c r="D25" s="32" t="str">
        <f t="shared" si="1"/>
        <v/>
      </c>
      <c r="E25" s="32" t="str">
        <f t="shared" si="2"/>
        <v/>
      </c>
      <c r="F25" s="32" t="str">
        <f t="shared" si="3"/>
        <v/>
      </c>
      <c r="G25" s="59" t="str">
        <f t="shared" si="4"/>
        <v/>
      </c>
      <c r="H25" s="33" t="str">
        <f>IFERROR(IF(अनुमोदन!I26="","",VLOOKUP(_xlnm.Criteria&amp;"_"&amp;$A25,CRC,8,0)),"")</f>
        <v/>
      </c>
    </row>
    <row r="26" spans="1:12" x14ac:dyDescent="0.35">
      <c r="A26">
        <v>21</v>
      </c>
      <c r="B26" s="31" t="str">
        <f t="shared" si="5"/>
        <v/>
      </c>
      <c r="C26" s="32" t="str">
        <f t="shared" si="0"/>
        <v/>
      </c>
      <c r="D26" s="32" t="str">
        <f t="shared" si="1"/>
        <v/>
      </c>
      <c r="E26" s="32" t="str">
        <f t="shared" si="2"/>
        <v/>
      </c>
      <c r="F26" s="32" t="str">
        <f t="shared" si="3"/>
        <v/>
      </c>
      <c r="G26" s="59" t="str">
        <f t="shared" si="4"/>
        <v/>
      </c>
      <c r="H26" s="33" t="str">
        <f>IFERROR(IF(अनुमोदन!I27="","",VLOOKUP(_xlnm.Criteria&amp;"_"&amp;$A26,CRC,8,0)),"")</f>
        <v/>
      </c>
    </row>
    <row r="27" spans="1:12" x14ac:dyDescent="0.35">
      <c r="A27">
        <v>22</v>
      </c>
      <c r="B27" s="31" t="str">
        <f t="shared" si="5"/>
        <v/>
      </c>
      <c r="C27" s="32" t="str">
        <f t="shared" si="0"/>
        <v/>
      </c>
      <c r="D27" s="32" t="str">
        <f t="shared" si="1"/>
        <v/>
      </c>
      <c r="E27" s="32" t="str">
        <f t="shared" si="2"/>
        <v/>
      </c>
      <c r="F27" s="32" t="str">
        <f t="shared" si="3"/>
        <v/>
      </c>
      <c r="G27" s="59" t="str">
        <f t="shared" si="4"/>
        <v/>
      </c>
      <c r="H27" s="33" t="str">
        <f>IFERROR(IF(अनुमोदन!I28="","",VLOOKUP(_xlnm.Criteria&amp;"_"&amp;$A27,CRC,8,0)),"")</f>
        <v/>
      </c>
    </row>
    <row r="28" spans="1:12" x14ac:dyDescent="0.35">
      <c r="A28">
        <v>23</v>
      </c>
      <c r="B28" s="31" t="str">
        <f t="shared" si="5"/>
        <v/>
      </c>
      <c r="C28" s="32" t="str">
        <f t="shared" si="0"/>
        <v/>
      </c>
      <c r="D28" s="32" t="str">
        <f t="shared" si="1"/>
        <v/>
      </c>
      <c r="E28" s="32" t="str">
        <f t="shared" si="2"/>
        <v/>
      </c>
      <c r="F28" s="32" t="str">
        <f t="shared" si="3"/>
        <v/>
      </c>
      <c r="G28" s="59" t="str">
        <f t="shared" si="4"/>
        <v/>
      </c>
      <c r="H28" s="33" t="str">
        <f>IFERROR(IF(अनुमोदन!I29="","",VLOOKUP(_xlnm.Criteria&amp;"_"&amp;$A28,CRC,8,0)),"")</f>
        <v/>
      </c>
    </row>
    <row r="29" spans="1:12" x14ac:dyDescent="0.35">
      <c r="A29">
        <v>24</v>
      </c>
      <c r="B29" s="31" t="str">
        <f t="shared" si="5"/>
        <v/>
      </c>
      <c r="C29" s="32" t="str">
        <f t="shared" si="0"/>
        <v/>
      </c>
      <c r="D29" s="32" t="str">
        <f t="shared" si="1"/>
        <v/>
      </c>
      <c r="E29" s="32" t="str">
        <f t="shared" si="2"/>
        <v/>
      </c>
      <c r="F29" s="32" t="str">
        <f t="shared" si="3"/>
        <v/>
      </c>
      <c r="G29" s="59" t="str">
        <f t="shared" si="4"/>
        <v/>
      </c>
      <c r="H29" s="33" t="str">
        <f>IFERROR(IF(अनुमोदन!I30="","",VLOOKUP(_xlnm.Criteria&amp;"_"&amp;$A29,CRC,8,0)),"")</f>
        <v/>
      </c>
    </row>
    <row r="30" spans="1:12" x14ac:dyDescent="0.35">
      <c r="A30">
        <v>25</v>
      </c>
      <c r="B30" s="31" t="str">
        <f t="shared" si="5"/>
        <v/>
      </c>
      <c r="C30" s="32" t="str">
        <f t="shared" si="0"/>
        <v/>
      </c>
      <c r="D30" s="32" t="str">
        <f t="shared" si="1"/>
        <v/>
      </c>
      <c r="E30" s="32" t="str">
        <f t="shared" si="2"/>
        <v/>
      </c>
      <c r="F30" s="32" t="str">
        <f t="shared" si="3"/>
        <v/>
      </c>
      <c r="G30" s="59" t="str">
        <f t="shared" si="4"/>
        <v/>
      </c>
      <c r="H30" s="33" t="str">
        <f>IFERROR(IF(अनुमोदन!I31="","",VLOOKUP(_xlnm.Criteria&amp;"_"&amp;$A30,CRC,8,0)),"")</f>
        <v/>
      </c>
    </row>
    <row r="31" spans="1:12" x14ac:dyDescent="0.35">
      <c r="A31">
        <v>26</v>
      </c>
      <c r="B31" s="31" t="str">
        <f t="shared" si="5"/>
        <v/>
      </c>
      <c r="C31" s="32" t="str">
        <f t="shared" si="0"/>
        <v/>
      </c>
      <c r="D31" s="32" t="str">
        <f t="shared" si="1"/>
        <v/>
      </c>
      <c r="E31" s="32" t="str">
        <f t="shared" si="2"/>
        <v/>
      </c>
      <c r="F31" s="32" t="str">
        <f t="shared" si="3"/>
        <v/>
      </c>
      <c r="G31" s="59" t="str">
        <f t="shared" si="4"/>
        <v/>
      </c>
      <c r="H31" s="33" t="str">
        <f>IFERROR(IF(अनुमोदन!I32="","",VLOOKUP(_xlnm.Criteria&amp;"_"&amp;$A31,CRC,8,0)),"")</f>
        <v/>
      </c>
    </row>
    <row r="32" spans="1:12" x14ac:dyDescent="0.35">
      <c r="A32">
        <v>27</v>
      </c>
      <c r="B32" s="31" t="str">
        <f t="shared" si="5"/>
        <v/>
      </c>
      <c r="C32" s="32" t="str">
        <f t="shared" si="0"/>
        <v/>
      </c>
      <c r="D32" s="32" t="str">
        <f t="shared" si="1"/>
        <v/>
      </c>
      <c r="E32" s="32" t="str">
        <f t="shared" si="2"/>
        <v/>
      </c>
      <c r="F32" s="32" t="str">
        <f t="shared" si="3"/>
        <v/>
      </c>
      <c r="G32" s="59" t="str">
        <f t="shared" si="4"/>
        <v/>
      </c>
      <c r="H32" s="33" t="str">
        <f>IFERROR(IF(अनुमोदन!I33="","",VLOOKUP(_xlnm.Criteria&amp;"_"&amp;$A32,CRC,8,0)),"")</f>
        <v/>
      </c>
    </row>
    <row r="33" spans="1:8" x14ac:dyDescent="0.35">
      <c r="A33">
        <v>28</v>
      </c>
      <c r="B33" s="31" t="str">
        <f t="shared" si="5"/>
        <v/>
      </c>
      <c r="C33" s="32" t="str">
        <f t="shared" si="0"/>
        <v/>
      </c>
      <c r="D33" s="32" t="str">
        <f t="shared" si="1"/>
        <v/>
      </c>
      <c r="E33" s="32" t="str">
        <f t="shared" si="2"/>
        <v/>
      </c>
      <c r="F33" s="32" t="str">
        <f t="shared" si="3"/>
        <v/>
      </c>
      <c r="G33" s="59" t="str">
        <f t="shared" si="4"/>
        <v/>
      </c>
      <c r="H33" s="33" t="str">
        <f>IFERROR(IF(अनुमोदन!I34="","",VLOOKUP(_xlnm.Criteria&amp;"_"&amp;$A33,CRC,8,0)),"")</f>
        <v/>
      </c>
    </row>
    <row r="34" spans="1:8" x14ac:dyDescent="0.35">
      <c r="A34">
        <v>29</v>
      </c>
      <c r="B34" s="31" t="str">
        <f t="shared" si="5"/>
        <v/>
      </c>
      <c r="C34" s="32" t="str">
        <f t="shared" si="0"/>
        <v/>
      </c>
      <c r="D34" s="32" t="str">
        <f t="shared" si="1"/>
        <v/>
      </c>
      <c r="E34" s="32" t="str">
        <f t="shared" si="2"/>
        <v/>
      </c>
      <c r="F34" s="32" t="str">
        <f t="shared" si="3"/>
        <v/>
      </c>
      <c r="G34" s="59" t="str">
        <f t="shared" si="4"/>
        <v/>
      </c>
      <c r="H34" s="33" t="str">
        <f>IFERROR(IF(अनुमोदन!I35="","",VLOOKUP(_xlnm.Criteria&amp;"_"&amp;$A34,CRC,8,0)),"")</f>
        <v/>
      </c>
    </row>
    <row r="35" spans="1:8" x14ac:dyDescent="0.35">
      <c r="A35">
        <v>30</v>
      </c>
      <c r="B35" s="31" t="str">
        <f t="shared" si="5"/>
        <v/>
      </c>
      <c r="C35" s="32" t="str">
        <f t="shared" si="0"/>
        <v/>
      </c>
      <c r="D35" s="32" t="str">
        <f t="shared" si="1"/>
        <v/>
      </c>
      <c r="E35" s="32" t="str">
        <f t="shared" si="2"/>
        <v/>
      </c>
      <c r="F35" s="32" t="str">
        <f t="shared" si="3"/>
        <v/>
      </c>
      <c r="G35" s="59" t="str">
        <f t="shared" si="4"/>
        <v/>
      </c>
      <c r="H35" s="33" t="str">
        <f>IFERROR(IF(अनुमोदन!I36="","",VLOOKUP(_xlnm.Criteria&amp;"_"&amp;$A35,CRC,8,0)),"")</f>
        <v/>
      </c>
    </row>
    <row r="36" spans="1:8" x14ac:dyDescent="0.35">
      <c r="B36" s="16"/>
      <c r="C36" s="17" t="s">
        <v>29</v>
      </c>
      <c r="D36" s="17"/>
      <c r="E36" s="17"/>
      <c r="F36" s="17"/>
      <c r="G36" s="59">
        <f>SUM(G6:G35)</f>
        <v>3200</v>
      </c>
      <c r="H36" s="18"/>
    </row>
    <row r="37" spans="1:8" x14ac:dyDescent="0.35">
      <c r="B37" s="21"/>
      <c r="C37" s="22"/>
      <c r="D37" s="22"/>
      <c r="E37" s="22"/>
      <c r="F37" s="22"/>
      <c r="G37" s="22"/>
      <c r="H37" s="23"/>
    </row>
    <row r="39" spans="1:8" x14ac:dyDescent="0.35">
      <c r="G39" s="81" t="s">
        <v>12</v>
      </c>
      <c r="H39" s="85"/>
    </row>
    <row r="40" spans="1:8" x14ac:dyDescent="0.35">
      <c r="G40" s="81" t="s">
        <v>13</v>
      </c>
      <c r="H40" s="81"/>
    </row>
    <row r="41" spans="1:8" x14ac:dyDescent="0.35">
      <c r="G41" s="81" t="s">
        <v>14</v>
      </c>
      <c r="H41" s="81"/>
    </row>
  </sheetData>
  <sheetProtection formatColumns="0" formatRows="0"/>
  <mergeCells count="7">
    <mergeCell ref="G39:H39"/>
    <mergeCell ref="G40:H40"/>
    <mergeCell ref="G41:H41"/>
    <mergeCell ref="B1:H1"/>
    <mergeCell ref="B2:H2"/>
    <mergeCell ref="B3:H3"/>
    <mergeCell ref="C4:D4"/>
  </mergeCells>
  <dataValidations count="1">
    <dataValidation type="list" allowBlank="1" showInputMessage="1" showErrorMessage="1" sqref="E4">
      <formula1>Mad</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INTRO</vt:lpstr>
      <vt:lpstr>Master</vt:lpstr>
      <vt:lpstr>अनुमोदन</vt:lpstr>
      <vt:lpstr>समायोजन</vt:lpstr>
      <vt:lpstr>CRC</vt:lpstr>
      <vt:lpstr>crc_master</vt:lpstr>
      <vt:lpstr>समायोजन!Criteria</vt:lpstr>
      <vt:lpstr>en</vt:lpstr>
      <vt:lpstr>Mad</vt:lpstr>
      <vt:lpstr>अनुमोदन!Print_Area</vt:lpstr>
      <vt:lpstr>समायोजन!Print_Area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2021-03-27T07:10:48Z</cp:lastPrinted>
  <dcterms:created xsi:type="dcterms:W3CDTF">2019-02-26T06:56:49Z</dcterms:created>
  <dcterms:modified xsi:type="dcterms:W3CDTF">2021-03-27T07:10:53Z</dcterms:modified>
</cp:coreProperties>
</file>